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355" tabRatio="771"/>
  </bookViews>
  <sheets>
    <sheet name="ПИП 2026 ДЪРЖАВНА" sheetId="6" r:id="rId1"/>
    <sheet name="ПИП 2026 ОБЩ.ТЪРГОВИЩЕ" sheetId="5" r:id="rId2"/>
    <sheet name="ПИП 2026 ОБЩ.ОМУРТАГ" sheetId="4" r:id="rId3"/>
    <sheet name="ПИП 2026 ОБЩ.АНТОНОВО" sheetId="1" r:id="rId4"/>
    <sheet name="ПИП 2026 ОБЩ.ПОПОВО" sheetId="7" r:id="rId5"/>
    <sheet name="ПИП 2026 ОБЩ.ОПАКА" sheetId="8" r:id="rId6"/>
    <sheet name="ПИП 2026 ОБОБЩЕНА" sheetId="9" r:id="rId7"/>
  </sheets>
  <externalReferences>
    <externalReference r:id="rId8"/>
  </externalReferences>
  <definedNames>
    <definedName name="bc_10" localSheetId="0">#REF!</definedName>
    <definedName name="bc_10" localSheetId="6">#REF!</definedName>
    <definedName name="bc_10" localSheetId="5">#REF!</definedName>
    <definedName name="bc_10" localSheetId="4">#REF!</definedName>
    <definedName name="bc_10">#REF!</definedName>
    <definedName name="bc_6" localSheetId="0">#REF!</definedName>
    <definedName name="bc_6" localSheetId="6">#REF!</definedName>
    <definedName name="bc_6" localSheetId="5">#REF!</definedName>
    <definedName name="bc_6" localSheetId="4">#REF!</definedName>
    <definedName name="bc_6">#REF!</definedName>
    <definedName name="_xlnm.Print_Titles" localSheetId="0">'ПИП 2026 ДЪРЖАВНА'!$4:$6</definedName>
    <definedName name="_xlnm.Print_Titles" localSheetId="6">'ПИП 2026 ОБОБЩЕНА'!$4:$6</definedName>
    <definedName name="_xlnm.Print_Titles" localSheetId="3">'ПИП 2026 ОБЩ.АНТОНОВО'!$4:$6</definedName>
    <definedName name="_xlnm.Print_Titles" localSheetId="2">'ПИП 2026 ОБЩ.ОМУРТАГ'!$4:$6</definedName>
    <definedName name="_xlnm.Print_Titles" localSheetId="5">'ПИП 2026 ОБЩ.ОПАКА'!$4:$6</definedName>
    <definedName name="_xlnm.Print_Titles" localSheetId="4">'ПИП 2026 ОБЩ.ПОПОВО'!$4:$6</definedName>
    <definedName name="_xlnm.Print_Titles" localSheetId="1">'ПИП 2026 ОБЩ.ТЪРГОВИЩЕ'!$4:$6</definedName>
    <definedName name="sd" localSheetId="0">#REF!</definedName>
    <definedName name="sd" localSheetId="6">#REF!</definedName>
    <definedName name="sd" localSheetId="5">#REF!</definedName>
    <definedName name="sd" localSheetId="4">#REF!</definedName>
    <definedName name="sd">#REF!</definedName>
    <definedName name="Year" localSheetId="0">#REF!</definedName>
    <definedName name="Year" localSheetId="6">#REF!</definedName>
    <definedName name="Year" localSheetId="2">#REF!</definedName>
    <definedName name="Year" localSheetId="5">#REF!</definedName>
    <definedName name="Year" localSheetId="4">#REF!</definedName>
    <definedName name="Year" localSheetId="1">#REF!</definedName>
    <definedName name="Year">#REF!</definedName>
    <definedName name="Амортизации" hidden="1">[1]Инвестиции!$A$43:$IV$43</definedName>
    <definedName name="Амортизации_първа_год" hidden="1">[1]Инвестиции!$E$40</definedName>
    <definedName name="Брутна_печалба" localSheetId="0">#REF!</definedName>
    <definedName name="Брутна_печалба" localSheetId="6">#REF!</definedName>
    <definedName name="Брутна_печалба" localSheetId="2">#REF!</definedName>
    <definedName name="Брутна_печалба" localSheetId="5">#REF!</definedName>
    <definedName name="Брутна_печалба" localSheetId="4">#REF!</definedName>
    <definedName name="Брутна_печалба" localSheetId="1">#REF!</definedName>
    <definedName name="Брутна_печалба">#REF!</definedName>
    <definedName name="Вземания_по_ДДС" localSheetId="0">#REF!</definedName>
    <definedName name="Вземания_по_ДДС" localSheetId="6">#REF!</definedName>
    <definedName name="Вземания_по_ДДС" localSheetId="2">#REF!</definedName>
    <definedName name="Вземания_по_ДДС" localSheetId="5">#REF!</definedName>
    <definedName name="Вземания_по_ДДС" localSheetId="4">#REF!</definedName>
    <definedName name="Вземания_по_ДДС" localSheetId="1">#REF!</definedName>
    <definedName name="Вземания_по_ДДС">#REF!</definedName>
    <definedName name="Вземания_по_получени_през_периода_съучастия" hidden="1">'[1]Собствен капитал'!$A$7:$IV$7</definedName>
    <definedName name="Внесен_ДДС" localSheetId="0">#REF!</definedName>
    <definedName name="Внесен_ДДС" localSheetId="6">#REF!</definedName>
    <definedName name="Внесен_ДДС" localSheetId="2">#REF!</definedName>
    <definedName name="Внесен_ДДС" localSheetId="5">#REF!</definedName>
    <definedName name="Внесен_ДДС" localSheetId="4">#REF!</definedName>
    <definedName name="Внесен_ДДС" localSheetId="1">#REF!</definedName>
    <definedName name="Внесен_ДДС">#REF!</definedName>
    <definedName name="ВС_1" localSheetId="0">#REF!</definedName>
    <definedName name="ВС_1" localSheetId="6">#REF!</definedName>
    <definedName name="ВС_1" localSheetId="2">#REF!</definedName>
    <definedName name="ВС_1" localSheetId="5">#REF!</definedName>
    <definedName name="ВС_1" localSheetId="4">#REF!</definedName>
    <definedName name="ВС_1" localSheetId="1">#REF!</definedName>
    <definedName name="ВС_1">#REF!</definedName>
    <definedName name="ВС_2" localSheetId="0">#REF!</definedName>
    <definedName name="ВС_2" localSheetId="6">#REF!</definedName>
    <definedName name="ВС_2" localSheetId="2">#REF!</definedName>
    <definedName name="ВС_2" localSheetId="5">#REF!</definedName>
    <definedName name="ВС_2" localSheetId="4">#REF!</definedName>
    <definedName name="ВС_2" localSheetId="1">#REF!</definedName>
    <definedName name="ВС_2">#REF!</definedName>
    <definedName name="ВС_3" localSheetId="0">#REF!</definedName>
    <definedName name="ВС_3" localSheetId="6">#REF!</definedName>
    <definedName name="ВС_3" localSheetId="2">#REF!</definedName>
    <definedName name="ВС_3" localSheetId="5">#REF!</definedName>
    <definedName name="ВС_3" localSheetId="4">#REF!</definedName>
    <definedName name="ВС_3" localSheetId="1">#REF!</definedName>
    <definedName name="ВС_3">#REF!</definedName>
    <definedName name="ВС_4" localSheetId="0">#REF!</definedName>
    <definedName name="ВС_4" localSheetId="6">#REF!</definedName>
    <definedName name="ВС_4" localSheetId="2">#REF!</definedName>
    <definedName name="ВС_4" localSheetId="5">#REF!</definedName>
    <definedName name="ВС_4" localSheetId="4">#REF!</definedName>
    <definedName name="ВС_4" localSheetId="1">#REF!</definedName>
    <definedName name="ВС_4">#REF!</definedName>
    <definedName name="ВС_5" localSheetId="0">#REF!</definedName>
    <definedName name="ВС_5" localSheetId="6">#REF!</definedName>
    <definedName name="ВС_5" localSheetId="2">#REF!</definedName>
    <definedName name="ВС_5" localSheetId="5">#REF!</definedName>
    <definedName name="ВС_5" localSheetId="4">#REF!</definedName>
    <definedName name="ВС_5" localSheetId="1">#REF!</definedName>
    <definedName name="ВС_5">#REF!</definedName>
    <definedName name="Всичко_инвестиции" localSheetId="0">#REF!</definedName>
    <definedName name="Всичко_инвестиции" localSheetId="6">#REF!</definedName>
    <definedName name="Всичко_инвестиции" localSheetId="2">#REF!</definedName>
    <definedName name="Всичко_инвестиции" localSheetId="5">#REF!</definedName>
    <definedName name="Всичко_инвестиции" localSheetId="4">#REF!</definedName>
    <definedName name="Всичко_инвестиции" localSheetId="1">#REF!</definedName>
    <definedName name="Всичко_инвестиции">#REF!</definedName>
    <definedName name="Външни_услуги" localSheetId="0">#REF!</definedName>
    <definedName name="Външни_услуги" localSheetId="6">#REF!</definedName>
    <definedName name="Външни_услуги" localSheetId="2">#REF!</definedName>
    <definedName name="Външни_услуги" localSheetId="5">#REF!</definedName>
    <definedName name="Външни_услуги" localSheetId="4">#REF!</definedName>
    <definedName name="Външни_услуги" localSheetId="1">#REF!</definedName>
    <definedName name="Външни_услуги">#REF!</definedName>
    <definedName name="Данъци" localSheetId="0">#REF!</definedName>
    <definedName name="Данъци" localSheetId="6">#REF!</definedName>
    <definedName name="Данъци" localSheetId="2">#REF!</definedName>
    <definedName name="Данъци" localSheetId="5">#REF!</definedName>
    <definedName name="Данъци" localSheetId="4">#REF!</definedName>
    <definedName name="Данъци" localSheetId="1">#REF!</definedName>
    <definedName name="Данъци">#REF!</definedName>
    <definedName name="Данъчен_период" localSheetId="0">#REF!</definedName>
    <definedName name="Данъчен_период" localSheetId="6">#REF!</definedName>
    <definedName name="Данъчен_период" localSheetId="2">#REF!</definedName>
    <definedName name="Данъчен_период" localSheetId="5">#REF!</definedName>
    <definedName name="Данъчен_период" localSheetId="4">#REF!</definedName>
    <definedName name="Данъчен_период" localSheetId="1">#REF!</definedName>
    <definedName name="Данъчен_период">#REF!</definedName>
    <definedName name="Дни_на_оборот_на_запасите" localSheetId="0">#REF!</definedName>
    <definedName name="Дни_на_оборот_на_запасите" localSheetId="6">#REF!</definedName>
    <definedName name="Дни_на_оборот_на_запасите" localSheetId="2">#REF!</definedName>
    <definedName name="Дни_на_оборот_на_запасите" localSheetId="5">#REF!</definedName>
    <definedName name="Дни_на_оборот_на_запасите" localSheetId="4">#REF!</definedName>
    <definedName name="Дни_на_оборот_на_запасите" localSheetId="1">#REF!</definedName>
    <definedName name="Дни_на_оборот_на_запасите">#REF!</definedName>
    <definedName name="Дял_на_продажбите_на_кредит" localSheetId="0">#REF!</definedName>
    <definedName name="Дял_на_продажбите_на_кредит" localSheetId="6">#REF!</definedName>
    <definedName name="Дял_на_продажбите_на_кредит" localSheetId="2">#REF!</definedName>
    <definedName name="Дял_на_продажбите_на_кредит" localSheetId="5">#REF!</definedName>
    <definedName name="Дял_на_продажбите_на_кредит" localSheetId="4">#REF!</definedName>
    <definedName name="Дял_на_продажбите_на_кредит" localSheetId="1">#REF!</definedName>
    <definedName name="Дял_на_продажбите_на_кредит">#REF!</definedName>
    <definedName name="Електроенергия" hidden="1">[1]Себестойност!$A$124:$IV$124</definedName>
    <definedName name="Задължения_по_ДДС" localSheetId="0">#REF!</definedName>
    <definedName name="Задължения_по_ДДС" localSheetId="6">#REF!</definedName>
    <definedName name="Задължения_по_ДДС" localSheetId="2">#REF!</definedName>
    <definedName name="Задължения_по_ДДС" localSheetId="5">#REF!</definedName>
    <definedName name="Задължения_по_ДДС" localSheetId="4">#REF!</definedName>
    <definedName name="Задължения_по_ДДС" localSheetId="1">#REF!</definedName>
    <definedName name="Задължения_по_ДДС">#REF!</definedName>
    <definedName name="Зона_1" localSheetId="0">#REF!</definedName>
    <definedName name="Зона_1" localSheetId="6">#REF!</definedName>
    <definedName name="Зона_1" localSheetId="2">#REF!</definedName>
    <definedName name="Зона_1" localSheetId="5">#REF!</definedName>
    <definedName name="Зона_1" localSheetId="4">#REF!</definedName>
    <definedName name="Зона_1" localSheetId="1">#REF!</definedName>
    <definedName name="Зона_1">#REF!</definedName>
    <definedName name="Зона_2" localSheetId="0">#REF!</definedName>
    <definedName name="Зона_2" localSheetId="6">#REF!</definedName>
    <definedName name="Зона_2" localSheetId="2">#REF!</definedName>
    <definedName name="Зона_2" localSheetId="5">#REF!</definedName>
    <definedName name="Зона_2" localSheetId="4">#REF!</definedName>
    <definedName name="Зона_2" localSheetId="1">#REF!</definedName>
    <definedName name="Зона_2">#REF!</definedName>
    <definedName name="Зона_3" localSheetId="0">#REF!</definedName>
    <definedName name="Зона_3" localSheetId="6">#REF!</definedName>
    <definedName name="Зона_3" localSheetId="2">#REF!</definedName>
    <definedName name="Зона_3" localSheetId="5">#REF!</definedName>
    <definedName name="Зона_3" localSheetId="4">#REF!</definedName>
    <definedName name="Зона_3" localSheetId="1">#REF!</definedName>
    <definedName name="Зона_3">#REF!</definedName>
    <definedName name="Зона_4" localSheetId="0">#REF!</definedName>
    <definedName name="Зона_4" localSheetId="6">#REF!</definedName>
    <definedName name="Зона_4" localSheetId="2">#REF!</definedName>
    <definedName name="Зона_4" localSheetId="5">#REF!</definedName>
    <definedName name="Зона_4" localSheetId="4">#REF!</definedName>
    <definedName name="Зона_4" localSheetId="1">#REF!</definedName>
    <definedName name="Зона_4">#REF!</definedName>
    <definedName name="Зона_5" localSheetId="0">#REF!</definedName>
    <definedName name="Зона_5" localSheetId="6">#REF!</definedName>
    <definedName name="Зона_5" localSheetId="2">#REF!</definedName>
    <definedName name="Зона_5" localSheetId="5">#REF!</definedName>
    <definedName name="Зона_5" localSheetId="4">#REF!</definedName>
    <definedName name="Зона_5" localSheetId="1">#REF!</definedName>
    <definedName name="Зона_5">#REF!</definedName>
    <definedName name="Лихви" localSheetId="0">#REF!</definedName>
    <definedName name="Лихви" localSheetId="6">#REF!</definedName>
    <definedName name="Лихви" localSheetId="2">#REF!</definedName>
    <definedName name="Лихви" localSheetId="5">#REF!</definedName>
    <definedName name="Лихви" localSheetId="4">#REF!</definedName>
    <definedName name="Лихви" localSheetId="1">#REF!</definedName>
    <definedName name="Лихви">#REF!</definedName>
    <definedName name="Материали" localSheetId="0">#REF!</definedName>
    <definedName name="Материали" localSheetId="6">#REF!</definedName>
    <definedName name="Материали" localSheetId="2">#REF!</definedName>
    <definedName name="Материали" localSheetId="5">#REF!</definedName>
    <definedName name="Материали" localSheetId="4">#REF!</definedName>
    <definedName name="Материали" localSheetId="1">#REF!</definedName>
    <definedName name="Материали">#REF!</definedName>
    <definedName name="Намаление_на_собствения_капитал" hidden="1">'[1]Собствен капитал'!$A$6:$IV$6</definedName>
    <definedName name="Намаление_на_финансиранията" localSheetId="0">#REF!</definedName>
    <definedName name="Намаление_на_финансиранията" localSheetId="6">#REF!</definedName>
    <definedName name="Намаление_на_финансиранията" localSheetId="2">#REF!</definedName>
    <definedName name="Намаление_на_финансиранията" localSheetId="5">#REF!</definedName>
    <definedName name="Намаление_на_финансиранията" localSheetId="4">#REF!</definedName>
    <definedName name="Намаление_на_финансиранията" localSheetId="1">#REF!</definedName>
    <definedName name="Намаление_на_финансиранията">#REF!</definedName>
    <definedName name="Начална_година" localSheetId="0">#REF!</definedName>
    <definedName name="Начална_година" localSheetId="6">#REF!</definedName>
    <definedName name="Начална_година" localSheetId="2">#REF!</definedName>
    <definedName name="Начална_година" localSheetId="5">#REF!</definedName>
    <definedName name="Начална_година" localSheetId="4">#REF!</definedName>
    <definedName name="Начална_година" localSheetId="1">#REF!</definedName>
    <definedName name="Начална_година">#REF!</definedName>
    <definedName name="Общо_разходи_за_заплати" localSheetId="0">#REF!</definedName>
    <definedName name="Общо_разходи_за_заплати" localSheetId="6">#REF!</definedName>
    <definedName name="Общо_разходи_за_заплати" localSheetId="2">#REF!</definedName>
    <definedName name="Общо_разходи_за_заплати" localSheetId="5">#REF!</definedName>
    <definedName name="Общо_разходи_за_заплати" localSheetId="4">#REF!</definedName>
    <definedName name="Общо_разходи_за_заплати" localSheetId="1">#REF!</definedName>
    <definedName name="Общо_разходи_за_заплати">#REF!</definedName>
    <definedName name="Отчетна_стойност_на_продадените_стоки" hidden="1">[1]Себестойност!$A$125:$IV$125</definedName>
    <definedName name="Печалба_загуба" localSheetId="0">#REF!</definedName>
    <definedName name="Печалба_загуба" localSheetId="6">#REF!</definedName>
    <definedName name="Печалба_загуба" localSheetId="2">#REF!</definedName>
    <definedName name="Печалба_загуба" localSheetId="5">#REF!</definedName>
    <definedName name="Печалба_загуба" localSheetId="4">#REF!</definedName>
    <definedName name="Печалба_загуба" localSheetId="1">#REF!</definedName>
    <definedName name="Печалба_загуба">#REF!</definedName>
    <definedName name="Платен_ДДС" localSheetId="0">#REF!</definedName>
    <definedName name="Платен_ДДС" localSheetId="6">#REF!</definedName>
    <definedName name="Платен_ДДС" localSheetId="2">#REF!</definedName>
    <definedName name="Платен_ДДС" localSheetId="5">#REF!</definedName>
    <definedName name="Платен_ДДС" localSheetId="4">#REF!</definedName>
    <definedName name="Платен_ДДС" localSheetId="1">#REF!</definedName>
    <definedName name="Платен_ДДС">#REF!</definedName>
    <definedName name="Погасяване_главници_ДЗ" localSheetId="0">#REF!</definedName>
    <definedName name="Погасяване_главници_ДЗ" localSheetId="6">#REF!</definedName>
    <definedName name="Погасяване_главници_ДЗ" localSheetId="2">#REF!</definedName>
    <definedName name="Погасяване_главници_ДЗ" localSheetId="5">#REF!</definedName>
    <definedName name="Погасяване_главници_ДЗ" localSheetId="4">#REF!</definedName>
    <definedName name="Погасяване_главници_ДЗ" localSheetId="1">#REF!</definedName>
    <definedName name="Погасяване_главници_ДЗ">#REF!</definedName>
    <definedName name="Погасяване_главници_КЗ" localSheetId="0">#REF!</definedName>
    <definedName name="Погасяване_главници_КЗ" localSheetId="6">#REF!</definedName>
    <definedName name="Погасяване_главници_КЗ" localSheetId="2">#REF!</definedName>
    <definedName name="Погасяване_главници_КЗ" localSheetId="5">#REF!</definedName>
    <definedName name="Погасяване_главници_КЗ" localSheetId="4">#REF!</definedName>
    <definedName name="Погасяване_главници_КЗ" localSheetId="1">#REF!</definedName>
    <definedName name="Погасяване_главници_КЗ">#REF!</definedName>
    <definedName name="Погасяване_главници_ОЗ" localSheetId="0">#REF!</definedName>
    <definedName name="Погасяване_главници_ОЗ" localSheetId="6">#REF!</definedName>
    <definedName name="Погасяване_главници_ОЗ" localSheetId="2">#REF!</definedName>
    <definedName name="Погасяване_главници_ОЗ" localSheetId="5">#REF!</definedName>
    <definedName name="Погасяване_главници_ОЗ" localSheetId="4">#REF!</definedName>
    <definedName name="Погасяване_главници_ОЗ" localSheetId="1">#REF!</definedName>
    <definedName name="Погасяване_главници_ОЗ">#REF!</definedName>
    <definedName name="Получен_ДДС_от_бюджета_през_периода" localSheetId="0">#REF!</definedName>
    <definedName name="Получен_ДДС_от_бюджета_през_периода" localSheetId="6">#REF!</definedName>
    <definedName name="Получен_ДДС_от_бюджета_през_периода" localSheetId="2">#REF!</definedName>
    <definedName name="Получен_ДДС_от_бюджета_през_периода" localSheetId="5">#REF!</definedName>
    <definedName name="Получен_ДДС_от_бюджета_през_периода" localSheetId="4">#REF!</definedName>
    <definedName name="Получен_ДДС_от_бюджета_през_периода" localSheetId="1">#REF!</definedName>
    <definedName name="Получен_ДДС_от_бюджета_през_периода">#REF!</definedName>
    <definedName name="Получени_вземания_по_ЗДВ" hidden="1">'[1]Собствен капитал'!$A$5:$IV$5</definedName>
    <definedName name="Получени_ДЗ" localSheetId="0">#REF!</definedName>
    <definedName name="Получени_ДЗ" localSheetId="6">#REF!</definedName>
    <definedName name="Получени_ДЗ" localSheetId="2">#REF!</definedName>
    <definedName name="Получени_ДЗ" localSheetId="5">#REF!</definedName>
    <definedName name="Получени_ДЗ" localSheetId="4">#REF!</definedName>
    <definedName name="Получени_ДЗ" localSheetId="1">#REF!</definedName>
    <definedName name="Получени_ДЗ">#REF!</definedName>
    <definedName name="Получени_КЗ" localSheetId="0">#REF!</definedName>
    <definedName name="Получени_КЗ" localSheetId="6">#REF!</definedName>
    <definedName name="Получени_КЗ" localSheetId="2">#REF!</definedName>
    <definedName name="Получени_КЗ" localSheetId="5">#REF!</definedName>
    <definedName name="Получени_КЗ" localSheetId="4">#REF!</definedName>
    <definedName name="Получени_КЗ" localSheetId="1">#REF!</definedName>
    <definedName name="Получени_КЗ">#REF!</definedName>
    <definedName name="Получени_ОЗ" localSheetId="0">#REF!</definedName>
    <definedName name="Получени_ОЗ" localSheetId="6">#REF!</definedName>
    <definedName name="Получени_ОЗ" localSheetId="2">#REF!</definedName>
    <definedName name="Получени_ОЗ" localSheetId="5">#REF!</definedName>
    <definedName name="Получени_ОЗ" localSheetId="4">#REF!</definedName>
    <definedName name="Получени_ОЗ" localSheetId="1">#REF!</definedName>
    <definedName name="Получени_ОЗ">#REF!</definedName>
    <definedName name="Получени_съучастия" hidden="1">'[1]Собствен капитал'!$A$4:$IV$4</definedName>
    <definedName name="Получени_финансирания" localSheetId="0">#REF!</definedName>
    <definedName name="Получени_финансирания" localSheetId="6">#REF!</definedName>
    <definedName name="Получени_финансирания" localSheetId="2">#REF!</definedName>
    <definedName name="Получени_финансирания" localSheetId="5">#REF!</definedName>
    <definedName name="Получени_финансирания" localSheetId="4">#REF!</definedName>
    <definedName name="Получени_финансирания" localSheetId="1">#REF!</definedName>
    <definedName name="Получени_финансирания">#REF!</definedName>
    <definedName name="Продажби" localSheetId="0">#REF!</definedName>
    <definedName name="Продажби" localSheetId="6">#REF!</definedName>
    <definedName name="Продажби" localSheetId="2">#REF!</definedName>
    <definedName name="Продажби" localSheetId="5">#REF!</definedName>
    <definedName name="Продажби" localSheetId="4">#REF!</definedName>
    <definedName name="Продажби" localSheetId="1">#REF!</definedName>
    <definedName name="Продажби">#REF!</definedName>
    <definedName name="Разходи_за_външни_услуги" localSheetId="0">#REF!</definedName>
    <definedName name="Разходи_за_външни_услуги" localSheetId="6">#REF!</definedName>
    <definedName name="Разходи_за_външни_услуги" localSheetId="2">#REF!</definedName>
    <definedName name="Разходи_за_външни_услуги" localSheetId="5">#REF!</definedName>
    <definedName name="Разходи_за_външни_услуги" localSheetId="4">#REF!</definedName>
    <definedName name="Разходи_за_външни_услуги" localSheetId="1">#REF!</definedName>
    <definedName name="Разходи_за_външни_услуги">#REF!</definedName>
    <definedName name="Разходи_за_материали" localSheetId="0">#REF!</definedName>
    <definedName name="Разходи_за_материали" localSheetId="6">#REF!</definedName>
    <definedName name="Разходи_за_материали" localSheetId="2">#REF!</definedName>
    <definedName name="Разходи_за_материали" localSheetId="5">#REF!</definedName>
    <definedName name="Разходи_за_материали" localSheetId="4">#REF!</definedName>
    <definedName name="Разходи_за_материали" localSheetId="1">#REF!</definedName>
    <definedName name="Разходи_за_материали">#REF!</definedName>
    <definedName name="Разходи_за_осигуровки" localSheetId="0">#REF!</definedName>
    <definedName name="Разходи_за_осигуровки" localSheetId="6">#REF!</definedName>
    <definedName name="Разходи_за_осигуровки" localSheetId="2">#REF!</definedName>
    <definedName name="Разходи_за_осигуровки" localSheetId="5">#REF!</definedName>
    <definedName name="Разходи_за_осигуровки" localSheetId="4">#REF!</definedName>
    <definedName name="Разходи_за_осигуровки" localSheetId="1">#REF!</definedName>
    <definedName name="Разходи_за_осигуровки">#REF!</definedName>
    <definedName name="Срок_на_плащане" localSheetId="0">#REF!</definedName>
    <definedName name="Срок_на_плащане" localSheetId="6">#REF!</definedName>
    <definedName name="Срок_на_плащане" localSheetId="2">#REF!</definedName>
    <definedName name="Срок_на_плащане" localSheetId="5">#REF!</definedName>
    <definedName name="Срок_на_плащане" localSheetId="4">#REF!</definedName>
    <definedName name="Срок_на_плащане" localSheetId="1">#REF!</definedName>
    <definedName name="Срок_на_плащане">#REF!</definedName>
    <definedName name="Срок_на_събиране_на_вземанията" localSheetId="0">#REF!</definedName>
    <definedName name="Срок_на_събиране_на_вземанията" localSheetId="6">#REF!</definedName>
    <definedName name="Срок_на_събиране_на_вземанията" localSheetId="2">#REF!</definedName>
    <definedName name="Срок_на_събиране_на_вземанията" localSheetId="5">#REF!</definedName>
    <definedName name="Срок_на_събиране_на_вземанията" localSheetId="4">#REF!</definedName>
    <definedName name="Срок_на_събиране_на_вземанията" localSheetId="1">#REF!</definedName>
    <definedName name="Срок_на_събиране_на_вземанията">#REF!</definedName>
    <definedName name="Ставка_ДДС" localSheetId="0">#REF!</definedName>
    <definedName name="Ставка_ДДС" localSheetId="6">#REF!</definedName>
    <definedName name="Ставка_ДДС" localSheetId="2">#REF!</definedName>
    <definedName name="Ставка_ДДС" localSheetId="5">#REF!</definedName>
    <definedName name="Ставка_ДДС" localSheetId="4">#REF!</definedName>
    <definedName name="Ставка_ДДС" localSheetId="1">#REF!</definedName>
    <definedName name="Ставка_ДДС">#REF!</definedName>
    <definedName name="Събран_ДДС" localSheetId="0">#REF!</definedName>
    <definedName name="Събран_ДДС" localSheetId="6">#REF!</definedName>
    <definedName name="Събран_ДДС" localSheetId="2">#REF!</definedName>
    <definedName name="Събран_ДДС" localSheetId="5">#REF!</definedName>
    <definedName name="Събран_ДДС" localSheetId="4">#REF!</definedName>
    <definedName name="Събран_ДДС" localSheetId="1">#REF!</definedName>
    <definedName name="Събран_ДДС">#REF!</definedName>
    <definedName name="Услуга_1" localSheetId="0">#REF!</definedName>
    <definedName name="Услуга_1" localSheetId="6">#REF!</definedName>
    <definedName name="Услуга_1" localSheetId="2">#REF!</definedName>
    <definedName name="Услуга_1" localSheetId="5">#REF!</definedName>
    <definedName name="Услуга_1" localSheetId="4">#REF!</definedName>
    <definedName name="Услуга_1" localSheetId="1">#REF!</definedName>
    <definedName name="Услуга_1">#REF!</definedName>
    <definedName name="Услуга_2" localSheetId="0">#REF!</definedName>
    <definedName name="Услуга_2" localSheetId="6">#REF!</definedName>
    <definedName name="Услуга_2" localSheetId="2">#REF!</definedName>
    <definedName name="Услуга_2" localSheetId="5">#REF!</definedName>
    <definedName name="Услуга_2" localSheetId="4">#REF!</definedName>
    <definedName name="Услуга_2" localSheetId="1">#REF!</definedName>
    <definedName name="Услуга_2">#REF!</definedName>
    <definedName name="Услуга_3" localSheetId="0">#REF!</definedName>
    <definedName name="Услуга_3" localSheetId="6">#REF!</definedName>
    <definedName name="Услуга_3" localSheetId="2">#REF!</definedName>
    <definedName name="Услуга_3" localSheetId="5">#REF!</definedName>
    <definedName name="Услуга_3" localSheetId="4">#REF!</definedName>
    <definedName name="Услуга_3" localSheetId="1">#REF!</definedName>
    <definedName name="Услуга_3">#REF!</definedName>
    <definedName name="Услуга_4" localSheetId="0">#REF!</definedName>
    <definedName name="Услуга_4" localSheetId="6">#REF!</definedName>
    <definedName name="Услуга_4" localSheetId="2">#REF!</definedName>
    <definedName name="Услуга_4" localSheetId="5">#REF!</definedName>
    <definedName name="Услуга_4" localSheetId="4">#REF!</definedName>
    <definedName name="Услуга_4" localSheetId="1">#REF!</definedName>
    <definedName name="Услуга_4">#REF!</definedName>
    <definedName name="Услуга_5" localSheetId="0">#REF!</definedName>
    <definedName name="Услуга_5" localSheetId="6">#REF!</definedName>
    <definedName name="Услуга_5" localSheetId="2">#REF!</definedName>
    <definedName name="Услуга_5" localSheetId="5">#REF!</definedName>
    <definedName name="Услуга_5" localSheetId="4">#REF!</definedName>
    <definedName name="Услуга_5" localSheetId="1">#REF!</definedName>
    <definedName name="Услуга_5">#REF!</definedName>
    <definedName name="Услуги_и_др." hidden="1">[1]Себестойност!$A$126:$IV$126</definedName>
    <definedName name="ЧПП" localSheetId="0">#REF!</definedName>
    <definedName name="ЧПП" localSheetId="6">#REF!</definedName>
    <definedName name="ЧПП" localSheetId="2">#REF!</definedName>
    <definedName name="ЧПП" localSheetId="5">#REF!</definedName>
    <definedName name="ЧПП" localSheetId="4">#REF!</definedName>
    <definedName name="ЧПП" localSheetId="1">#REF!</definedName>
    <definedName name="ЧПП">#REF!</definedName>
  </definedNames>
  <calcPr calcId="152511"/>
</workbook>
</file>

<file path=xl/calcChain.xml><?xml version="1.0" encoding="utf-8"?>
<calcChain xmlns="http://schemas.openxmlformats.org/spreadsheetml/2006/main">
  <c r="G16" i="9" l="1"/>
  <c r="G15" i="9"/>
  <c r="G14" i="9"/>
  <c r="G13" i="9"/>
  <c r="G10" i="9"/>
  <c r="G9" i="9"/>
  <c r="G7" i="8" l="1"/>
  <c r="G45" i="8" s="1"/>
  <c r="G42" i="4"/>
  <c r="G7" i="4"/>
  <c r="G32" i="9" l="1"/>
  <c r="G24" i="9"/>
  <c r="G7" i="9"/>
  <c r="G32" i="4"/>
  <c r="G49" i="4" s="1"/>
  <c r="G39" i="9" l="1"/>
  <c r="G7" i="1" l="1"/>
  <c r="G7" i="5" l="1"/>
  <c r="K7" i="5" s="1"/>
  <c r="G57" i="9" l="1"/>
  <c r="G7" i="6" l="1"/>
  <c r="G7" i="7"/>
  <c r="K40" i="5"/>
  <c r="K39" i="5"/>
  <c r="K13" i="5" l="1"/>
  <c r="K12" i="5"/>
  <c r="G34" i="5" l="1"/>
  <c r="K24" i="5"/>
  <c r="K23" i="5"/>
  <c r="G30" i="7" l="1"/>
  <c r="G37" i="6" l="1"/>
  <c r="G29" i="6"/>
  <c r="G45" i="6" l="1"/>
  <c r="H52" i="5" l="1"/>
  <c r="G39" i="7" l="1"/>
  <c r="G46" i="7" s="1"/>
  <c r="G36" i="1" l="1"/>
  <c r="G46" i="1"/>
  <c r="G53" i="1" l="1"/>
  <c r="G44" i="5"/>
  <c r="G52" i="5" s="1"/>
  <c r="H45" i="6"/>
  <c r="H45" i="8" l="1"/>
  <c r="H46" i="7"/>
  <c r="H53" i="1"/>
  <c r="H49" i="4"/>
  <c r="H39" i="9" l="1"/>
  <c r="J52" i="5" l="1"/>
</calcChain>
</file>

<file path=xl/sharedStrings.xml><?xml version="1.0" encoding="utf-8"?>
<sst xmlns="http://schemas.openxmlformats.org/spreadsheetml/2006/main" count="1247" uniqueCount="193">
  <si>
    <t>№</t>
  </si>
  <si>
    <t>Собственик</t>
  </si>
  <si>
    <t>Вид собственост</t>
  </si>
  <si>
    <t>Вид дейност (реконструкция/нов актив)</t>
  </si>
  <si>
    <t>Съоръжение</t>
  </si>
  <si>
    <t>Нов актив</t>
  </si>
  <si>
    <t>Допълнителна информация</t>
  </si>
  <si>
    <t>ВиК инфраструктура</t>
  </si>
  <si>
    <t>Реконструкция</t>
  </si>
  <si>
    <t>Кранове и хидранти</t>
  </si>
  <si>
    <t xml:space="preserve">Зониране  на водопроводната мрежа-контролно измерване </t>
  </si>
  <si>
    <t xml:space="preserve">Управление на налягането </t>
  </si>
  <si>
    <t>СКАДА за водоснабдяване</t>
  </si>
  <si>
    <t>Сондажи и каптажи</t>
  </si>
  <si>
    <t>Ремонт и реконструкциа на водовземни съоръжения</t>
  </si>
  <si>
    <t>Пречиствателни станции за питейни води</t>
  </si>
  <si>
    <t>Помпени станции</t>
  </si>
  <si>
    <t>Санитарно-охранителни зони</t>
  </si>
  <si>
    <t>Сградни водопроводни отклонения</t>
  </si>
  <si>
    <t>Подмяна и изграждане на нови.</t>
  </si>
  <si>
    <t>Измерване на вход  ВС</t>
  </si>
  <si>
    <t>Рехабилитация  и разширение на главни  канализационни колектори и клонове</t>
  </si>
  <si>
    <t>Сградни канализационни отклонения</t>
  </si>
  <si>
    <t>СКАДА за пречистване на отпадъчни води</t>
  </si>
  <si>
    <t>Общо инвестиции в ПДС :</t>
  </si>
  <si>
    <t>Изготвил:</t>
  </si>
  <si>
    <t>Управител:</t>
  </si>
  <si>
    <t>/инж.Явор Миланов/</t>
  </si>
  <si>
    <t>За срока на Договора за стопанисване, поддържане и експлоатация на ВиК системите и съоръженията и предоставяне на водоснабдителни и канализационни услуги Дружеството ще изпълни задължителното ниво на инвестиции.</t>
  </si>
  <si>
    <t>ВОДОСНАБДЯВАНЕ:</t>
  </si>
  <si>
    <t>Довеждащи съоръжения</t>
  </si>
  <si>
    <t>сгради,съоръжения и оборудване</t>
  </si>
  <si>
    <t>Хлораторни станциии</t>
  </si>
  <si>
    <t>Рехабилитация  и разширение на водопроводната мрежа над 10 м</t>
  </si>
  <si>
    <t>Проучване и моделиране на водопроводната мрежа</t>
  </si>
  <si>
    <t>разходи за персонал, външни услуги и СМР за проучване и моделиране</t>
  </si>
  <si>
    <t>разширение на СКАДА и оборудване</t>
  </si>
  <si>
    <t>апаратура и оборудване</t>
  </si>
  <si>
    <t>ОТВЕЖДАНЕ НА ОТПАДЪЧНИ ВОДИ:</t>
  </si>
  <si>
    <t>Канализационни помпени станции</t>
  </si>
  <si>
    <t xml:space="preserve">сгради,съоръжения </t>
  </si>
  <si>
    <t>реконструкции и изграждане на главни канализационни колектори и клонове</t>
  </si>
  <si>
    <t>Рехабилитация  и разширение на канализационната мрежа над 10 м</t>
  </si>
  <si>
    <t>реконструкции и изграждане на нови канали над 10 м</t>
  </si>
  <si>
    <t>СКАДА за отвеждане на отпадъчни води</t>
  </si>
  <si>
    <t>Проучване и моделиране на канализационната мрежа</t>
  </si>
  <si>
    <t>ПРЕЧИСТВАНЕ НА ОТПАДЪЧНИ ВОДИ:</t>
  </si>
  <si>
    <t>Пречиствателни станции за отпадъчни води</t>
  </si>
  <si>
    <t>сгради, съоръжения</t>
  </si>
  <si>
    <t>Лаборатория за отпадъчни води</t>
  </si>
  <si>
    <t xml:space="preserve">ОБСЛУЖВАНЕ НА КЛИЕНТИ: </t>
  </si>
  <si>
    <t>Приходни водомери</t>
  </si>
  <si>
    <t xml:space="preserve">Реконструкции и изграждане на нови довеждащи  водопроводи </t>
  </si>
  <si>
    <t>Реконструкция/нов актив</t>
  </si>
  <si>
    <t>Рехабилитация  и разширение на вътрешна водопроводна мрежа</t>
  </si>
  <si>
    <t>Рехабилитация</t>
  </si>
  <si>
    <t>Подмяна на съществуващи и монтаж на нови СК и ПХ  (в случаите, когато подмяната им не е част от реконструкция на ВиК мрежата)</t>
  </si>
  <si>
    <t>Подмяна на съществуващи и монтаж на нови водомери, водомерни шахти и възли на водоизточници</t>
  </si>
  <si>
    <t>Подмяна на съществуващи и монтаж на нови водомери, шахти и водомерни възли на водомерни зони</t>
  </si>
  <si>
    <t xml:space="preserve">Рехабилитация и изграждане на нови </t>
  </si>
  <si>
    <t>Подмяна на съществуващи и монтаж на нови регулатори за налягане</t>
  </si>
  <si>
    <t>Разходи за персонал, външни услуги и СМР за проучване и моделиране</t>
  </si>
  <si>
    <t>Разширение на СКАДА и оборудване</t>
  </si>
  <si>
    <t>Подмяна на съществуващи и монтаж на нови приходни водомери на СВО, шахти и водомерни възли</t>
  </si>
  <si>
    <t>Вид на актива                                     (сграда/съоръжение/ВиК инфраструктура/оборудване)</t>
  </si>
  <si>
    <t>Рехабилитация и изграждане на нови сгради,съоръжения и оборудване</t>
  </si>
  <si>
    <t>Рехабилитация/нов актив</t>
  </si>
  <si>
    <t>ДЪРЖАВНА СОБСТВЕНОСТ ОБЛАСТ ТЪРГОВИЩЕ</t>
  </si>
  <si>
    <t>ОБЩИНСКА СОБСТВЕНОСТ ОБЩИНА ТЪРГОВИЩЕ</t>
  </si>
  <si>
    <t>ОБЩИНСКА СОБСТВЕНОСТ ОБЩИНА ОМУРТАГ</t>
  </si>
  <si>
    <t>ОБЩИНСКА СОБСТВЕНОСТ ОБЩИНА АНТОНОВО</t>
  </si>
  <si>
    <t>ОБЩИНСКА СОБСТВЕНОСТ ОБЩИНА ПОПОВО</t>
  </si>
  <si>
    <t>ОБЩИНСКА СОБСТВЕНОСТ ОБЩИНА ОПАКА</t>
  </si>
  <si>
    <t>ПДС</t>
  </si>
  <si>
    <t>ПОС</t>
  </si>
  <si>
    <t>1.1</t>
  </si>
  <si>
    <t>1.2</t>
  </si>
  <si>
    <t>1.3</t>
  </si>
  <si>
    <t>1.4</t>
  </si>
  <si>
    <t>1.5</t>
  </si>
  <si>
    <t>1.6</t>
  </si>
  <si>
    <t>1.7</t>
  </si>
  <si>
    <t>Реконструкции и изграждане на нови канали над 10 м</t>
  </si>
  <si>
    <t>Рехабилитация на главен канализационен колектор</t>
  </si>
  <si>
    <t>Общо инвестиции в ПОС :</t>
  </si>
  <si>
    <t>ОБОБЩЕНО: ИНВЕСТИЦИИ В ПУБЛИЧНА ДЪЛРЖАВНА И ПУБЛИЧНА ОБЩИНСКА СОБСТВЕНОСТ</t>
  </si>
  <si>
    <t>Общо инвестиции в ПДС  и ПОС :</t>
  </si>
  <si>
    <t>1.8</t>
  </si>
  <si>
    <t>1.9</t>
  </si>
  <si>
    <t>1.10</t>
  </si>
  <si>
    <t>1.11</t>
  </si>
  <si>
    <t>1.12</t>
  </si>
  <si>
    <t>1.13</t>
  </si>
  <si>
    <t>1.14</t>
  </si>
  <si>
    <t>2.3</t>
  </si>
  <si>
    <t>2.4</t>
  </si>
  <si>
    <t>2.5</t>
  </si>
  <si>
    <t>1.10.</t>
  </si>
  <si>
    <t>ПДС и ПОС</t>
  </si>
  <si>
    <t>Вид на актива (сграда/съоръжение/ВиК инфраструктура/оборудване)</t>
  </si>
  <si>
    <t>Реконструкция и модернизация на Канализационна мрежа, ревизионни шахти и заустващо съоръжение</t>
  </si>
  <si>
    <t>Оборудване, апаратура и машини за водоснабдяване</t>
  </si>
  <si>
    <t>Апаратура и оборудване за пробовземачен пункт</t>
  </si>
  <si>
    <t>Изграждане на нови СВО</t>
  </si>
  <si>
    <t>Рехабилитация на съществуващи СВО</t>
  </si>
  <si>
    <t>Нови обекти и Реконструкция</t>
  </si>
  <si>
    <t>Изграждане на нови СКО</t>
  </si>
  <si>
    <t>Рехабилитация на съществуващи СКО</t>
  </si>
  <si>
    <t>/Марин Бъчваров/</t>
  </si>
  <si>
    <t>1.8.1.</t>
  </si>
  <si>
    <t>1.8.1</t>
  </si>
  <si>
    <t>1.8.2</t>
  </si>
  <si>
    <t>2.2</t>
  </si>
  <si>
    <t>2.4.1</t>
  </si>
  <si>
    <t>2.4.2</t>
  </si>
  <si>
    <t>разходи за персонал, външни услуги и СМР за проучване</t>
  </si>
  <si>
    <t>Друго специализирано оборудване за водоснабдяване</t>
  </si>
  <si>
    <t>1.3.1</t>
  </si>
  <si>
    <t>1.3.2</t>
  </si>
  <si>
    <t>обща дължина 2500 м, реконструирани са 1764 м, остават 736 м</t>
  </si>
  <si>
    <t>стойност</t>
  </si>
  <si>
    <t>обща дължина 2959 м</t>
  </si>
  <si>
    <t>1.6.1</t>
  </si>
  <si>
    <t>1.7.1</t>
  </si>
  <si>
    <t>метра/бр.</t>
  </si>
  <si>
    <t>лв/м от 2023 г.</t>
  </si>
  <si>
    <t>1.9.1.</t>
  </si>
  <si>
    <t>1.8.2.</t>
  </si>
  <si>
    <t>1.7.2</t>
  </si>
  <si>
    <t>1.6.2</t>
  </si>
  <si>
    <t>1.6.3</t>
  </si>
  <si>
    <t>1.6.4</t>
  </si>
  <si>
    <t>1.6.5</t>
  </si>
  <si>
    <t>1.7.1.</t>
  </si>
  <si>
    <t>1.7.2.</t>
  </si>
  <si>
    <t>1.9.1</t>
  </si>
  <si>
    <t xml:space="preserve">Реконструкция  </t>
  </si>
  <si>
    <t xml:space="preserve">Реконструкция </t>
  </si>
  <si>
    <t>1.4.1</t>
  </si>
  <si>
    <t>Оборудване</t>
  </si>
  <si>
    <t xml:space="preserve">СМР ПС Антоново – ремонт на сградата състоящ се от ремонт на покрив и стени </t>
  </si>
  <si>
    <t>Сгради</t>
  </si>
  <si>
    <t>СМР Черпател към ПС Изворово – разрушен таван / измазване/</t>
  </si>
  <si>
    <t>Подмяна  или ремонт на съществуващ ПА за промивна вода на пясъчни вани в ПСПВ Ястребино</t>
  </si>
  <si>
    <t>ДС Опака - нова хидравлика на ПА</t>
  </si>
  <si>
    <t xml:space="preserve">Рехабилитация на съществуващи СВО </t>
  </si>
  <si>
    <t xml:space="preserve">Изграждане на нови СВО </t>
  </si>
  <si>
    <t>Изграждане на водопровод Ø90 РЕ100 в с.Разбойна, общ.Търговище</t>
  </si>
  <si>
    <t>Рехабилитация на уличен водопровод Ø60 Етернит  в с.Зелена Морава, общ.Омуртаг</t>
  </si>
  <si>
    <t>Рехабилитация на част от напорен водопровод Ø100 АЦ от ПС I до НВ с.Пъдарино</t>
  </si>
  <si>
    <t xml:space="preserve">Рехабилитация на съществуващи СКО </t>
  </si>
  <si>
    <t xml:space="preserve">Изграждане на нови СКО </t>
  </si>
  <si>
    <t>Рехабилитация на уличен водопровод Ø80 Етернит (Колонията) в с.Зелена Морава, общ.Омуртаг</t>
  </si>
  <si>
    <t>Реконструкция на част от хранителен водопровод Ø200 АЦ от НВ Светлен до ВВМ с.Светлен</t>
  </si>
  <si>
    <t>1.9.2.</t>
  </si>
  <si>
    <t>Монтаж на СК</t>
  </si>
  <si>
    <t>Монтаж на ПХ</t>
  </si>
  <si>
    <t>1.14.1</t>
  </si>
  <si>
    <t>1.14.2</t>
  </si>
  <si>
    <t>1.5.1.</t>
  </si>
  <si>
    <t>ПОДРОБНА ИНВЕСТИЦИОННА ПРОГРАМА ЗА 2026 г.</t>
  </si>
  <si>
    <t>Общо за инвестиции за 2026г.:</t>
  </si>
  <si>
    <t>Общо за инвестиции за 2026 г.:</t>
  </si>
  <si>
    <t>РиМ ВВМ гр. Омуртаг II етап, „Средна зона“, водомерни възли , гр.Омуртаг - прехвърляне на връзка към ПЕ СВО.</t>
  </si>
  <si>
    <t>1.8.3.</t>
  </si>
  <si>
    <t>Индикативна стойност    (хил. €)</t>
  </si>
  <si>
    <t>Стойност   по Договор (хил. €)</t>
  </si>
  <si>
    <t>1.2.1</t>
  </si>
  <si>
    <t>Монтиране на хидравлика на ПА - 5 в ПС "Преслав", общ.Търговище</t>
  </si>
  <si>
    <t>Рехабилитация на санитарно-охранителни зони около на каптиран извор „Калинови извори“ , каптиран извор „Кучкарника 1“ и каптиран извор „Кучкарника 2“  от водоснабдителна система (ВС) „Разбойна“</t>
  </si>
  <si>
    <t>1.3.1.</t>
  </si>
  <si>
    <t xml:space="preserve">Ремонт на съществуваща помпа в ПС „Орач“ 3МС 14х7-10KW H 40 метра </t>
  </si>
  <si>
    <r>
      <t xml:space="preserve">Рехабилитация на част от уличен водопровод </t>
    </r>
    <r>
      <rPr>
        <sz val="12"/>
        <color rgb="FF0070C0"/>
        <rFont val="Calibri"/>
        <family val="2"/>
        <charset val="204"/>
      </rPr>
      <t>Ø</t>
    </r>
    <r>
      <rPr>
        <i/>
        <sz val="12"/>
        <color rgb="FF0070C0"/>
        <rFont val="Times New Roman"/>
        <family val="1"/>
        <charset val="204"/>
      </rPr>
      <t>125АЦ по ул. В. Левски, гр.Опака</t>
    </r>
  </si>
  <si>
    <r>
      <t xml:space="preserve">Реконструкция на довеждащ водопровод </t>
    </r>
    <r>
      <rPr>
        <sz val="12"/>
        <color rgb="FF0070C0"/>
        <rFont val="Calibri"/>
        <family val="2"/>
        <charset val="204"/>
      </rPr>
      <t>Ø</t>
    </r>
    <r>
      <rPr>
        <i/>
        <sz val="12"/>
        <color rgb="FF0070C0"/>
        <rFont val="Times New Roman"/>
        <family val="1"/>
        <charset val="204"/>
      </rPr>
      <t>80АЦ от БПС Подгорица до водоем</t>
    </r>
  </si>
  <si>
    <t xml:space="preserve">Рехабилитация на довеждащ водопровод ф150АЦ с.Търновца - от разпределителна шахта до НВ </t>
  </si>
  <si>
    <t>Рехабилитация на СОЗ на Облекчителен резервоар №2 към ПС "Кънино"</t>
  </si>
  <si>
    <t xml:space="preserve">Реконструкция на Облекчителен резервоар №2 към ПС "Кънино" </t>
  </si>
  <si>
    <t>Доставка и монтаж на  ПА в ПС "Баш Бунар" -с. Крепча</t>
  </si>
  <si>
    <t>Реконструкция на "система за борба с хидравличния удар"</t>
  </si>
  <si>
    <t>Преинсталация-обновяване на СКАДА на НВ "Лисец" гр.Омуртаг, на ВС "Кипилово"</t>
  </si>
  <si>
    <t>Разширение на ИС (информационна система) LoRaWAN, обект:Измерване на налягане и разход за целите на експлоатация - УЗР с. Равно село</t>
  </si>
  <si>
    <t>Осигуряване на технологични параметри (дебит, налягане/напор) на ПА-6 SAER на ПС "Преслав"</t>
  </si>
  <si>
    <t>Рехабилитация на Санитарно - охранителнните зони около водовземни съоръжения - Дренаж „ Обител “,  каптиран извор „Кая пунар“ и КИ „Ак пунар“, в землището на с. Обител</t>
  </si>
  <si>
    <t>Забележка: Инвестициите в раздел Пречистване на отпадъчни води са инвестиции от самоучастие на "В и К" ООД Търговище по проект „Изграждане на ВиК инфраструктура за 7 ВиК оператора“, приоритет 1 „Води“ на Програма „Околна среда“ 2021-2027 г., като тези инвестиции ще бъдат реализирани след избор на Строител и изпълнение на СМР.</t>
  </si>
  <si>
    <t>Рехабилитация на част напорен водопровод с.Г. Абланово, от ПС до водоем</t>
  </si>
  <si>
    <t>Рехабилитация на част от гравитачен водопровод от каптаж до населено място с.Крепча</t>
  </si>
  <si>
    <t>Рехабилитация на част от напорен водопровод Ø100 АЦ от ПС Баладжа Ковачевец до НВ "Ветите лозя"</t>
  </si>
  <si>
    <r>
      <t>Рехабилитация на част от довеждащ водопровод</t>
    </r>
    <r>
      <rPr>
        <sz val="12"/>
        <color rgb="FF0070C0"/>
        <rFont val="Calibri"/>
        <family val="2"/>
        <charset val="204"/>
      </rPr>
      <t>Ø</t>
    </r>
    <r>
      <rPr>
        <i/>
        <sz val="12"/>
        <color rgb="FF0070C0"/>
        <rFont val="Times New Roman"/>
        <family val="1"/>
        <charset val="204"/>
      </rPr>
      <t>89 стом. Ак Дере</t>
    </r>
  </si>
  <si>
    <t xml:space="preserve">Реконструкция на ПС Кара дере и трафопост </t>
  </si>
  <si>
    <r>
      <t>Рехабилитация на ВВМ, кв.Еревиш, гр.Антоново  -</t>
    </r>
    <r>
      <rPr>
        <sz val="12"/>
        <color rgb="FF0070C0"/>
        <rFont val="Calibri"/>
        <family val="2"/>
        <charset val="204"/>
      </rPr>
      <t>Ø</t>
    </r>
    <r>
      <rPr>
        <i/>
        <sz val="12"/>
        <color rgb="FF0070C0"/>
        <rFont val="Times New Roman"/>
        <family val="1"/>
        <charset val="204"/>
      </rPr>
      <t xml:space="preserve">80АЦ </t>
    </r>
  </si>
  <si>
    <t>Рехабилитация на ВВМ с.Любичево Ø80АЦ</t>
  </si>
  <si>
    <t>Изграждане на система за управление между ПС Камбурово и НВ Камбурово</t>
  </si>
  <si>
    <t>26.03.2026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</si>
</sst>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8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Times New Roman"/>
      <family val="1"/>
      <charset val="204"/>
    </font>
    <font>
      <sz val="18"/>
      <name val="Times New Roman"/>
      <family val="1"/>
      <charset val="204"/>
    </font>
    <font>
      <i/>
      <sz val="12"/>
      <color rgb="FF0070C0"/>
      <name val="Times New Roman"/>
      <family val="1"/>
      <charset val="204"/>
    </font>
    <font>
      <b/>
      <i/>
      <sz val="12"/>
      <color rgb="FF0070C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b/>
      <i/>
      <sz val="12"/>
      <color theme="4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1"/>
      <color rgb="FF0070C0"/>
      <name val="Calibri"/>
      <family val="2"/>
      <scheme val="minor"/>
    </font>
    <font>
      <b/>
      <sz val="11"/>
      <color rgb="FFFF0000"/>
      <name val="Times New Roman"/>
      <family val="1"/>
      <charset val="204"/>
    </font>
    <font>
      <b/>
      <sz val="11"/>
      <color rgb="FFFF0000"/>
      <name val="Calibri"/>
      <family val="2"/>
      <scheme val="minor"/>
    </font>
    <font>
      <i/>
      <sz val="12"/>
      <color rgb="FF00B0F0"/>
      <name val="Times New Roman"/>
      <family val="1"/>
      <charset val="204"/>
    </font>
    <font>
      <b/>
      <sz val="12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FF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charset val="204"/>
      <scheme val="minor"/>
    </font>
    <font>
      <i/>
      <sz val="12"/>
      <color rgb="FFFF0000"/>
      <name val="Calibri"/>
      <family val="2"/>
      <scheme val="minor"/>
    </font>
    <font>
      <i/>
      <sz val="12"/>
      <color rgb="FFFF0000"/>
      <name val="Calibri"/>
      <family val="2"/>
      <charset val="204"/>
      <scheme val="minor"/>
    </font>
    <font>
      <sz val="12"/>
      <color rgb="FF0070C0"/>
      <name val="Calibri"/>
      <family val="2"/>
      <charset val="204"/>
    </font>
    <font>
      <i/>
      <sz val="12"/>
      <color theme="3" tint="0.39997558519241921"/>
      <name val="Times New Roman"/>
      <family val="1"/>
      <charset val="204"/>
    </font>
    <font>
      <i/>
      <sz val="12"/>
      <color theme="4"/>
      <name val="Times New Roman"/>
      <family val="1"/>
      <charset val="204"/>
    </font>
    <font>
      <b/>
      <sz val="12"/>
      <name val="Calibri"/>
      <family val="2"/>
      <scheme val="minor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3" fillId="0" borderId="0"/>
  </cellStyleXfs>
  <cellXfs count="35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16" fontId="1" fillId="2" borderId="7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3" fontId="0" fillId="0" borderId="0" xfId="0" applyNumberFormat="1" applyFill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 wrapText="1"/>
    </xf>
    <xf numFmtId="1" fontId="11" fillId="0" borderId="1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left" vertical="center" wrapText="1"/>
    </xf>
    <xf numFmtId="1" fontId="11" fillId="4" borderId="16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1" fontId="11" fillId="0" borderId="16" xfId="0" applyNumberFormat="1" applyFont="1" applyFill="1" applyBorder="1" applyAlignment="1">
      <alignment horizontal="center" vertical="center"/>
    </xf>
    <xf numFmtId="1" fontId="11" fillId="3" borderId="16" xfId="0" applyNumberFormat="1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49" fontId="10" fillId="0" borderId="7" xfId="0" applyNumberFormat="1" applyFont="1" applyFill="1" applyBorder="1" applyAlignment="1">
      <alignment horizontal="center" vertical="center"/>
    </xf>
    <xf numFmtId="16" fontId="1" fillId="2" borderId="19" xfId="0" applyNumberFormat="1" applyFont="1" applyFill="1" applyBorder="1" applyAlignment="1">
      <alignment horizontal="center" vertical="center"/>
    </xf>
    <xf numFmtId="16" fontId="10" fillId="2" borderId="19" xfId="0" applyNumberFormat="1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1" fontId="11" fillId="6" borderId="16" xfId="0" applyNumberFormat="1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1" fontId="11" fillId="4" borderId="1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1" fontId="11" fillId="3" borderId="15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2" fontId="1" fillId="0" borderId="7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1" fontId="13" fillId="0" borderId="0" xfId="0" applyNumberFormat="1" applyFont="1" applyFill="1" applyAlignment="1">
      <alignment vertical="center"/>
    </xf>
    <xf numFmtId="0" fontId="11" fillId="0" borderId="24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/>
    </xf>
    <xf numFmtId="49" fontId="10" fillId="0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" fillId="0" borderId="24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" fillId="0" borderId="25" xfId="0" applyFont="1" applyFill="1" applyBorder="1" applyAlignment="1">
      <alignment vertical="center"/>
    </xf>
    <xf numFmtId="0" fontId="2" fillId="0" borderId="2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3" xfId="0" applyFont="1" applyBorder="1" applyAlignment="1">
      <alignment wrapText="1"/>
    </xf>
    <xf numFmtId="1" fontId="17" fillId="0" borderId="16" xfId="0" applyNumberFormat="1" applyFont="1" applyFill="1" applyBorder="1" applyAlignment="1">
      <alignment horizontal="center" vertical="center"/>
    </xf>
    <xf numFmtId="1" fontId="2" fillId="3" borderId="15" xfId="0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vertical="center"/>
    </xf>
    <xf numFmtId="0" fontId="10" fillId="6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 wrapText="1"/>
    </xf>
    <xf numFmtId="0" fontId="19" fillId="0" borderId="0" xfId="0" applyFont="1" applyFill="1" applyAlignment="1">
      <alignment vertical="center"/>
    </xf>
    <xf numFmtId="0" fontId="10" fillId="5" borderId="0" xfId="0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" fontId="17" fillId="0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" fillId="0" borderId="28" xfId="0" applyFont="1" applyFill="1" applyBorder="1" applyAlignment="1">
      <alignment horizontal="center" vertical="center"/>
    </xf>
    <xf numFmtId="1" fontId="17" fillId="0" borderId="16" xfId="0" applyNumberFormat="1" applyFont="1" applyFill="1" applyBorder="1" applyAlignment="1">
      <alignment horizontal="center" vertical="center" wrapText="1"/>
    </xf>
    <xf numFmtId="1" fontId="10" fillId="6" borderId="0" xfId="0" applyNumberFormat="1" applyFont="1" applyFill="1" applyBorder="1" applyAlignment="1">
      <alignment horizontal="center" vertical="center"/>
    </xf>
    <xf numFmtId="1" fontId="21" fillId="0" borderId="16" xfId="0" applyNumberFormat="1" applyFont="1" applyFill="1" applyBorder="1" applyAlignment="1">
      <alignment horizontal="center" vertical="center"/>
    </xf>
    <xf numFmtId="1" fontId="17" fillId="8" borderId="16" xfId="0" applyNumberFormat="1" applyFont="1" applyFill="1" applyBorder="1" applyAlignment="1">
      <alignment horizontal="center" vertical="center"/>
    </xf>
    <xf numFmtId="1" fontId="11" fillId="7" borderId="16" xfId="0" applyNumberFormat="1" applyFont="1" applyFill="1" applyBorder="1" applyAlignment="1">
      <alignment horizontal="center" vertical="center"/>
    </xf>
    <xf numFmtId="1" fontId="11" fillId="0" borderId="0" xfId="0" applyNumberFormat="1" applyFont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0" fillId="0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" fontId="17" fillId="0" borderId="16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1" fontId="11" fillId="0" borderId="1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49" fontId="10" fillId="0" borderId="28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1" fontId="17" fillId="0" borderId="1" xfId="0" applyNumberFormat="1" applyFont="1" applyFill="1" applyBorder="1" applyAlignment="1">
      <alignment horizontal="center" vertical="center"/>
    </xf>
    <xf numFmtId="0" fontId="16" fillId="0" borderId="1" xfId="0" quotePrefix="1" applyFont="1" applyFill="1" applyBorder="1" applyAlignment="1">
      <alignment horizontal="left" vertical="center" wrapText="1"/>
    </xf>
    <xf numFmtId="0" fontId="11" fillId="0" borderId="24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center" vertical="top"/>
    </xf>
    <xf numFmtId="0" fontId="1" fillId="0" borderId="28" xfId="0" applyFont="1" applyFill="1" applyBorder="1" applyAlignment="1">
      <alignment horizontal="center" vertical="center"/>
    </xf>
    <xf numFmtId="0" fontId="16" fillId="0" borderId="24" xfId="0" applyFont="1" applyFill="1" applyBorder="1" applyAlignment="1">
      <alignment vertical="center" wrapText="1"/>
    </xf>
    <xf numFmtId="0" fontId="16" fillId="0" borderId="24" xfId="0" applyFont="1" applyFill="1" applyBorder="1" applyAlignment="1">
      <alignment vertical="center"/>
    </xf>
    <xf numFmtId="14" fontId="10" fillId="0" borderId="7" xfId="0" applyNumberFormat="1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top"/>
    </xf>
    <xf numFmtId="0" fontId="10" fillId="0" borderId="29" xfId="0" applyFont="1" applyFill="1" applyBorder="1" applyAlignment="1">
      <alignment horizontal="center" vertical="top"/>
    </xf>
    <xf numFmtId="0" fontId="1" fillId="0" borderId="28" xfId="0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 wrapText="1"/>
    </xf>
    <xf numFmtId="49" fontId="16" fillId="0" borderId="7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/>
    </xf>
    <xf numFmtId="0" fontId="24" fillId="0" borderId="0" xfId="0" applyFont="1" applyFill="1" applyAlignment="1">
      <alignment vertical="center"/>
    </xf>
    <xf numFmtId="0" fontId="16" fillId="0" borderId="0" xfId="0" applyFont="1" applyAlignment="1">
      <alignment wrapText="1"/>
    </xf>
    <xf numFmtId="1" fontId="25" fillId="0" borderId="0" xfId="0" applyNumberFormat="1" applyFont="1" applyFill="1" applyAlignment="1">
      <alignment horizontal="center" vertical="center"/>
    </xf>
    <xf numFmtId="1" fontId="26" fillId="0" borderId="0" xfId="0" applyNumberFormat="1" applyFont="1" applyFill="1" applyAlignment="1">
      <alignment horizontal="center" vertical="center"/>
    </xf>
    <xf numFmtId="1" fontId="20" fillId="0" borderId="0" xfId="0" applyNumberFormat="1" applyFont="1" applyFill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9" fillId="0" borderId="0" xfId="0" applyFont="1" applyAlignment="1">
      <alignment vertical="center"/>
    </xf>
    <xf numFmtId="1" fontId="19" fillId="0" borderId="0" xfId="0" applyNumberFormat="1" applyFont="1" applyAlignment="1">
      <alignment vertical="center"/>
    </xf>
    <xf numFmtId="1" fontId="28" fillId="0" borderId="0" xfId="0" applyNumberFormat="1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 applyAlignment="1">
      <alignment vertical="center"/>
    </xf>
    <xf numFmtId="1" fontId="23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vertical="center"/>
    </xf>
    <xf numFmtId="1" fontId="20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vertical="center" wrapText="1"/>
    </xf>
    <xf numFmtId="0" fontId="31" fillId="0" borderId="0" xfId="0" applyFont="1" applyAlignment="1">
      <alignment vertical="center"/>
    </xf>
    <xf numFmtId="1" fontId="5" fillId="0" borderId="0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33" fillId="0" borderId="0" xfId="0" applyFont="1" applyFill="1" applyAlignment="1">
      <alignment vertical="center"/>
    </xf>
    <xf numFmtId="0" fontId="30" fillId="0" borderId="0" xfId="0" applyFont="1" applyFill="1" applyAlignment="1">
      <alignment vertical="center"/>
    </xf>
    <xf numFmtId="0" fontId="34" fillId="0" borderId="0" xfId="0" applyFont="1" applyFill="1" applyAlignment="1">
      <alignment horizontal="center" vertical="center"/>
    </xf>
    <xf numFmtId="0" fontId="35" fillId="0" borderId="0" xfId="0" applyFont="1" applyFill="1" applyAlignment="1">
      <alignment horizontal="center" vertical="center"/>
    </xf>
    <xf numFmtId="0" fontId="30" fillId="0" borderId="0" xfId="0" applyFont="1" applyAlignment="1">
      <alignment vertical="center"/>
    </xf>
    <xf numFmtId="0" fontId="36" fillId="0" borderId="0" xfId="0" applyFont="1" applyFill="1" applyAlignment="1">
      <alignment horizontal="center" vertical="center"/>
    </xf>
    <xf numFmtId="0" fontId="38" fillId="0" borderId="1" xfId="0" applyFont="1" applyFill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2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1" fontId="17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1" fontId="17" fillId="0" borderId="16" xfId="0" applyNumberFormat="1" applyFont="1" applyFill="1" applyBorder="1" applyAlignment="1">
      <alignment horizontal="center" vertical="center"/>
    </xf>
    <xf numFmtId="1" fontId="17" fillId="0" borderId="1" xfId="0" applyNumberFormat="1" applyFont="1" applyFill="1" applyBorder="1" applyAlignment="1">
      <alignment horizontal="center" vertical="center"/>
    </xf>
    <xf numFmtId="1" fontId="2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 wrapText="1"/>
    </xf>
    <xf numFmtId="1" fontId="11" fillId="0" borderId="1" xfId="0" applyNumberFormat="1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center" vertical="center"/>
    </xf>
    <xf numFmtId="1" fontId="11" fillId="0" borderId="16" xfId="0" applyNumberFormat="1" applyFont="1" applyFill="1" applyBorder="1" applyAlignment="1">
      <alignment horizontal="center" vertical="center"/>
    </xf>
    <xf numFmtId="49" fontId="10" fillId="0" borderId="7" xfId="0" applyNumberFormat="1" applyFont="1" applyFill="1" applyBorder="1" applyAlignment="1">
      <alignment horizontal="center" vertical="center"/>
    </xf>
    <xf numFmtId="16" fontId="10" fillId="2" borderId="19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1" fontId="11" fillId="4" borderId="1" xfId="0" applyNumberFormat="1" applyFont="1" applyFill="1" applyBorder="1" applyAlignment="1">
      <alignment horizontal="center" vertical="center"/>
    </xf>
    <xf numFmtId="1" fontId="11" fillId="3" borderId="15" xfId="0" applyNumberFormat="1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2" fontId="10" fillId="0" borderId="7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0" fillId="0" borderId="3" xfId="0" applyFont="1" applyBorder="1" applyAlignment="1">
      <alignment wrapText="1"/>
    </xf>
    <xf numFmtId="1" fontId="17" fillId="0" borderId="16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/>
    </xf>
    <xf numFmtId="1" fontId="17" fillId="0" borderId="1" xfId="0" applyNumberFormat="1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center" vertical="top"/>
    </xf>
    <xf numFmtId="49" fontId="16" fillId="0" borderId="7" xfId="0" applyNumberFormat="1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9" fontId="27" fillId="0" borderId="7" xfId="0" applyNumberFormat="1" applyFont="1" applyFill="1" applyBorder="1" applyAlignment="1">
      <alignment horizontal="center" vertical="center"/>
    </xf>
    <xf numFmtId="0" fontId="27" fillId="0" borderId="7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wrapText="1"/>
    </xf>
    <xf numFmtId="1" fontId="17" fillId="0" borderId="24" xfId="0" applyNumberFormat="1" applyFont="1" applyFill="1" applyBorder="1" applyAlignment="1">
      <alignment horizontal="center" vertical="center"/>
    </xf>
    <xf numFmtId="1" fontId="17" fillId="0" borderId="24" xfId="0" applyNumberFormat="1" applyFont="1" applyFill="1" applyBorder="1" applyAlignment="1">
      <alignment vertical="center"/>
    </xf>
    <xf numFmtId="1" fontId="22" fillId="0" borderId="16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" fontId="11" fillId="5" borderId="8" xfId="0" applyNumberFormat="1" applyFont="1" applyFill="1" applyBorder="1" applyAlignment="1">
      <alignment horizontal="center" vertical="center"/>
    </xf>
    <xf numFmtId="1" fontId="11" fillId="6" borderId="8" xfId="0" applyNumberFormat="1" applyFont="1" applyFill="1" applyBorder="1" applyAlignment="1">
      <alignment horizontal="center" vertical="center"/>
    </xf>
    <xf numFmtId="1" fontId="11" fillId="0" borderId="8" xfId="0" applyNumberFormat="1" applyFont="1" applyFill="1" applyBorder="1" applyAlignment="1">
      <alignment horizontal="center" vertical="center"/>
    </xf>
    <xf numFmtId="1" fontId="14" fillId="0" borderId="8" xfId="0" applyNumberFormat="1" applyFont="1" applyFill="1" applyBorder="1" applyAlignment="1">
      <alignment horizontal="center" vertical="center"/>
    </xf>
    <xf numFmtId="1" fontId="40" fillId="0" borderId="8" xfId="0" applyNumberFormat="1" applyFont="1" applyFill="1" applyBorder="1" applyAlignment="1">
      <alignment horizontal="center" vertical="center"/>
    </xf>
    <xf numFmtId="1" fontId="11" fillId="7" borderId="8" xfId="0" applyNumberFormat="1" applyFont="1" applyFill="1" applyBorder="1" applyAlignment="1">
      <alignment horizontal="center" vertical="center"/>
    </xf>
    <xf numFmtId="1" fontId="11" fillId="7" borderId="13" xfId="0" applyNumberFormat="1" applyFont="1" applyFill="1" applyBorder="1" applyAlignment="1">
      <alignment horizontal="center" vertical="center"/>
    </xf>
    <xf numFmtId="1" fontId="14" fillId="5" borderId="23" xfId="0" applyNumberFormat="1" applyFont="1" applyFill="1" applyBorder="1" applyAlignment="1">
      <alignment horizontal="center" vertical="center"/>
    </xf>
    <xf numFmtId="1" fontId="14" fillId="6" borderId="8" xfId="0" applyNumberFormat="1" applyFont="1" applyFill="1" applyBorder="1" applyAlignment="1">
      <alignment horizontal="center" vertical="center"/>
    </xf>
    <xf numFmtId="1" fontId="18" fillId="0" borderId="8" xfId="0" applyNumberFormat="1" applyFont="1" applyFill="1" applyBorder="1" applyAlignment="1">
      <alignment vertical="center" wrapText="1"/>
    </xf>
    <xf numFmtId="1" fontId="12" fillId="0" borderId="8" xfId="0" applyNumberFormat="1" applyFont="1" applyFill="1" applyBorder="1" applyAlignment="1">
      <alignment horizontal="center" vertical="center"/>
    </xf>
    <xf numFmtId="1" fontId="14" fillId="7" borderId="8" xfId="0" applyNumberFormat="1" applyFont="1" applyFill="1" applyBorder="1" applyAlignment="1">
      <alignment horizontal="center" vertical="center"/>
    </xf>
    <xf numFmtId="1" fontId="14" fillId="7" borderId="13" xfId="0" applyNumberFormat="1" applyFont="1" applyFill="1" applyBorder="1" applyAlignment="1">
      <alignment horizontal="center" vertical="center"/>
    </xf>
    <xf numFmtId="1" fontId="41" fillId="0" borderId="8" xfId="0" applyNumberFormat="1" applyFont="1" applyFill="1" applyBorder="1" applyAlignment="1">
      <alignment horizontal="center" vertical="center"/>
    </xf>
    <xf numFmtId="1" fontId="42" fillId="0" borderId="8" xfId="0" applyNumberFormat="1" applyFont="1" applyFill="1" applyBorder="1" applyAlignment="1">
      <alignment horizontal="center" vertical="center"/>
    </xf>
    <xf numFmtId="1" fontId="43" fillId="0" borderId="8" xfId="0" applyNumberFormat="1" applyFont="1" applyFill="1" applyBorder="1" applyAlignment="1">
      <alignment horizontal="center" vertical="center"/>
    </xf>
    <xf numFmtId="1" fontId="43" fillId="0" borderId="8" xfId="0" applyNumberFormat="1" applyFont="1" applyFill="1" applyBorder="1" applyAlignment="1">
      <alignment vertical="center"/>
    </xf>
    <xf numFmtId="1" fontId="14" fillId="0" borderId="23" xfId="0" applyNumberFormat="1" applyFont="1" applyFill="1" applyBorder="1" applyAlignment="1">
      <alignment vertical="center"/>
    </xf>
    <xf numFmtId="1" fontId="10" fillId="0" borderId="8" xfId="0" applyNumberFormat="1" applyFont="1" applyFill="1" applyBorder="1" applyAlignment="1">
      <alignment horizontal="center" vertical="center"/>
    </xf>
    <xf numFmtId="1" fontId="11" fillId="5" borderId="23" xfId="0" applyNumberFormat="1" applyFont="1" applyFill="1" applyBorder="1" applyAlignment="1">
      <alignment horizontal="center" vertical="center"/>
    </xf>
    <xf numFmtId="1" fontId="42" fillId="0" borderId="8" xfId="0" applyNumberFormat="1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/>
    </xf>
    <xf numFmtId="1" fontId="11" fillId="4" borderId="8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1" fontId="11" fillId="3" borderId="8" xfId="0" applyNumberFormat="1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49" fontId="16" fillId="0" borderId="28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right" vertical="center"/>
    </xf>
    <xf numFmtId="0" fontId="10" fillId="3" borderId="2" xfId="0" applyFont="1" applyFill="1" applyBorder="1" applyAlignment="1">
      <alignment horizontal="right" vertical="center"/>
    </xf>
    <xf numFmtId="0" fontId="10" fillId="3" borderId="3" xfId="0" applyFont="1" applyFill="1" applyBorder="1" applyAlignment="1">
      <alignment horizontal="right" vertical="center"/>
    </xf>
    <xf numFmtId="0" fontId="11" fillId="3" borderId="10" xfId="0" applyFont="1" applyFill="1" applyBorder="1" applyAlignment="1">
      <alignment horizontal="right" vertical="center"/>
    </xf>
    <xf numFmtId="0" fontId="11" fillId="3" borderId="11" xfId="0" applyFont="1" applyFill="1" applyBorder="1" applyAlignment="1">
      <alignment horizontal="right" vertical="center"/>
    </xf>
    <xf numFmtId="0" fontId="11" fillId="3" borderId="12" xfId="0" applyFont="1" applyFill="1" applyBorder="1" applyAlignment="1">
      <alignment horizontal="right" vertical="center"/>
    </xf>
    <xf numFmtId="0" fontId="11" fillId="2" borderId="20" xfId="0" applyFont="1" applyFill="1" applyBorder="1" applyAlignment="1">
      <alignment horizontal="left" vertical="center" wrapText="1"/>
    </xf>
    <xf numFmtId="0" fontId="11" fillId="2" borderId="21" xfId="0" applyFont="1" applyFill="1" applyBorder="1" applyAlignment="1">
      <alignment horizontal="left" vertical="center" wrapText="1"/>
    </xf>
    <xf numFmtId="0" fontId="11" fillId="2" borderId="22" xfId="0" applyFont="1" applyFill="1" applyBorder="1" applyAlignment="1">
      <alignment horizontal="left" vertical="center" wrapText="1"/>
    </xf>
    <xf numFmtId="0" fontId="11" fillId="0" borderId="24" xfId="0" applyFont="1" applyFill="1" applyBorder="1" applyAlignment="1">
      <alignment horizontal="left" vertical="top" wrapText="1"/>
    </xf>
    <xf numFmtId="0" fontId="11" fillId="0" borderId="29" xfId="0" applyFont="1" applyFill="1" applyBorder="1" applyAlignment="1">
      <alignment horizontal="left" vertical="top" wrapText="1"/>
    </xf>
    <xf numFmtId="0" fontId="2" fillId="0" borderId="24" xfId="0" applyFont="1" applyFill="1" applyBorder="1" applyAlignment="1">
      <alignment horizontal="left" vertical="top" wrapText="1"/>
    </xf>
    <xf numFmtId="0" fontId="2" fillId="0" borderId="29" xfId="0" applyFont="1" applyFill="1" applyBorder="1" applyAlignment="1">
      <alignment horizontal="left" vertical="top" wrapText="1"/>
    </xf>
    <xf numFmtId="0" fontId="2" fillId="0" borderId="25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center" vertical="top"/>
    </xf>
    <xf numFmtId="0" fontId="10" fillId="0" borderId="29" xfId="0" applyFont="1" applyFill="1" applyBorder="1" applyAlignment="1">
      <alignment horizontal="center" vertical="top"/>
    </xf>
    <xf numFmtId="0" fontId="10" fillId="0" borderId="25" xfId="0" applyFont="1" applyFill="1" applyBorder="1" applyAlignment="1">
      <alignment horizontal="center" vertical="top"/>
    </xf>
    <xf numFmtId="0" fontId="11" fillId="0" borderId="24" xfId="0" applyFont="1" applyFill="1" applyBorder="1" applyAlignment="1">
      <alignment horizontal="left" vertical="center" wrapText="1"/>
    </xf>
    <xf numFmtId="0" fontId="11" fillId="0" borderId="25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center" vertical="top"/>
    </xf>
    <xf numFmtId="0" fontId="1" fillId="0" borderId="29" xfId="0" applyFont="1" applyFill="1" applyBorder="1" applyAlignment="1">
      <alignment horizontal="center" vertical="top"/>
    </xf>
    <xf numFmtId="0" fontId="1" fillId="0" borderId="25" xfId="0" applyFont="1" applyFill="1" applyBorder="1" applyAlignment="1">
      <alignment horizontal="center" vertical="top"/>
    </xf>
    <xf numFmtId="1" fontId="11" fillId="0" borderId="6" xfId="0" applyNumberFormat="1" applyFont="1" applyFill="1" applyBorder="1" applyAlignment="1">
      <alignment horizontal="center" vertical="center" wrapText="1"/>
    </xf>
    <xf numFmtId="1" fontId="11" fillId="0" borderId="13" xfId="0" applyNumberFormat="1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11" fillId="3" borderId="14" xfId="0" applyFont="1" applyFill="1" applyBorder="1" applyAlignment="1">
      <alignment horizontal="right" vertical="center"/>
    </xf>
    <xf numFmtId="0" fontId="11" fillId="3" borderId="15" xfId="0" applyFont="1" applyFill="1" applyBorder="1" applyAlignment="1">
      <alignment horizontal="right" vertical="center"/>
    </xf>
    <xf numFmtId="0" fontId="11" fillId="2" borderId="25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right" vertical="center"/>
    </xf>
    <xf numFmtId="0" fontId="2" fillId="3" borderId="15" xfId="0" applyFont="1" applyFill="1" applyBorder="1" applyAlignment="1">
      <alignment horizontal="right" vertical="center"/>
    </xf>
    <xf numFmtId="0" fontId="2" fillId="0" borderId="24" xfId="0" applyFont="1" applyFill="1" applyBorder="1" applyAlignment="1">
      <alignment horizontal="left" vertical="center" wrapText="1"/>
    </xf>
    <xf numFmtId="0" fontId="2" fillId="0" borderId="29" xfId="0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horizontal="left" vertical="center" wrapText="1"/>
    </xf>
    <xf numFmtId="0" fontId="11" fillId="0" borderId="29" xfId="0" applyFont="1" applyFill="1" applyBorder="1" applyAlignment="1">
      <alignment horizontal="left" vertical="center" wrapText="1"/>
    </xf>
    <xf numFmtId="0" fontId="1" fillId="0" borderId="28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left" vertical="center" wrapText="1"/>
    </xf>
    <xf numFmtId="0" fontId="11" fillId="2" borderId="26" xfId="0" applyFont="1" applyFill="1" applyBorder="1" applyAlignment="1">
      <alignment horizontal="left" vertical="center" wrapText="1"/>
    </xf>
    <xf numFmtId="0" fontId="11" fillId="2" borderId="27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2" fillId="2" borderId="16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" fontId="11" fillId="0" borderId="8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6">
    <cellStyle name="Normal" xfId="0" builtinId="0"/>
    <cellStyle name="Normal 2" xfId="2"/>
    <cellStyle name="Normal 2 2" xfId="4"/>
    <cellStyle name="Normal 2 3" xfId="5"/>
    <cellStyle name="Normal 3" xfId="1"/>
    <cellStyle name="Normal 5" xfId="3"/>
  </cellStyles>
  <dxfs count="0"/>
  <tableStyles count="0" defaultTableStyle="TableStyleMedium2" defaultPivotStyle="PivotStyleMedium9"/>
  <colors>
    <mruColors>
      <color rgb="FFFFFFFF"/>
      <color rgb="FFB7DEE8"/>
      <color rgb="FF99FFCC"/>
      <color rgb="FFB8CCE4"/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orsrv\Documents%20and%20Settings\Kostadin%20Kolarov_2\My%20Documents\Mobile\New%20Business%20Pla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 на продуктите"/>
      <sheetName val="Състояние на продуктите"/>
      <sheetName val="Пазарна прогноза (1)"/>
      <sheetName val="Пазарна прогноза (2)"/>
      <sheetName val="Пазарна прогноза (3)"/>
      <sheetName val="Пазарна прогноза (4)"/>
      <sheetName val="Пазарна прогноза (5)"/>
      <sheetName val="План за персонала"/>
      <sheetName val="ОПР 96-98"/>
      <sheetName val="Баланси 96-98"/>
      <sheetName val="Минали отчети"/>
      <sheetName val="Начало"/>
      <sheetName val="Начален баланс"/>
      <sheetName val="Прогнозни продажби"/>
      <sheetName val="Себестойност"/>
      <sheetName val="Постоянни разходи"/>
      <sheetName val="Инвестиции"/>
      <sheetName val="Собствен капитал"/>
      <sheetName val="Разчети по ДДС"/>
      <sheetName val="Проформа ОПР"/>
      <sheetName val="Проформа ОПП"/>
      <sheetName val="Проформа баланси"/>
      <sheetName val="Буфер"/>
      <sheetName val="Финансови показатели"/>
      <sheetName val="Оценка на проекта"/>
      <sheetName val="Мин. и оч. резултати"/>
      <sheetName val="Критични точки"/>
      <sheetName val="Sheet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/>
      <sheetData sheetId="13"/>
      <sheetData sheetId="14" refreshError="1">
        <row r="124">
          <cell r="B124" t="str">
            <v>Електроенергия</v>
          </cell>
          <cell r="C124">
            <v>29491.133333333335</v>
          </cell>
          <cell r="D124">
            <v>29488.799999999999</v>
          </cell>
          <cell r="E124">
            <v>29488.799999999999</v>
          </cell>
          <cell r="F124">
            <v>29488.799999999999</v>
          </cell>
          <cell r="G124">
            <v>29488.799999999999</v>
          </cell>
          <cell r="H124">
            <v>29488.799999999999</v>
          </cell>
          <cell r="I124">
            <v>29488.799999999999</v>
          </cell>
          <cell r="J124">
            <v>29488.799999999999</v>
          </cell>
          <cell r="K124">
            <v>29488.799999999999</v>
          </cell>
          <cell r="L124">
            <v>29488.799999999999</v>
          </cell>
          <cell r="M124">
            <v>29488.799999999999</v>
          </cell>
          <cell r="N124">
            <v>29488.799999999999</v>
          </cell>
          <cell r="O124">
            <v>353867.93333333329</v>
          </cell>
          <cell r="P124">
            <v>357142.80000000005</v>
          </cell>
          <cell r="Q124">
            <v>364285.65600000002</v>
          </cell>
          <cell r="R124">
            <v>371571.36912000005</v>
          </cell>
          <cell r="S124">
            <v>379002.79650240007</v>
          </cell>
          <cell r="T124">
            <v>386582.85243244807</v>
          </cell>
        </row>
        <row r="125">
          <cell r="B125" t="str">
            <v>Отчетна стойност на продадените стоки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</row>
        <row r="126">
          <cell r="B126" t="str">
            <v>Услуги и др.</v>
          </cell>
          <cell r="C126">
            <v>18927.500000000004</v>
          </cell>
          <cell r="D126">
            <v>18926</v>
          </cell>
          <cell r="E126">
            <v>18926</v>
          </cell>
          <cell r="F126">
            <v>18926</v>
          </cell>
          <cell r="G126">
            <v>18926</v>
          </cell>
          <cell r="H126">
            <v>18926</v>
          </cell>
          <cell r="I126">
            <v>18926</v>
          </cell>
          <cell r="J126">
            <v>18926</v>
          </cell>
          <cell r="K126">
            <v>18926</v>
          </cell>
          <cell r="L126">
            <v>18926</v>
          </cell>
          <cell r="M126">
            <v>18926</v>
          </cell>
          <cell r="N126">
            <v>18926</v>
          </cell>
          <cell r="O126">
            <v>227113.5</v>
          </cell>
          <cell r="P126">
            <v>229591.8</v>
          </cell>
          <cell r="Q126">
            <v>234183.636</v>
          </cell>
          <cell r="R126">
            <v>238867.30872</v>
          </cell>
          <cell r="S126">
            <v>243644.65489439998</v>
          </cell>
          <cell r="T126">
            <v>248517.54799228802</v>
          </cell>
        </row>
      </sheetData>
      <sheetData sheetId="15"/>
      <sheetData sheetId="16" refreshError="1">
        <row r="40">
          <cell r="E40">
            <v>151605.31</v>
          </cell>
        </row>
        <row r="43">
          <cell r="M43" t="str">
            <v>Всичко начислени амортизации</v>
          </cell>
          <cell r="O43">
            <v>151605.31</v>
          </cell>
          <cell r="P43">
            <v>247855.31000000003</v>
          </cell>
          <cell r="Q43">
            <v>265355.31000000006</v>
          </cell>
          <cell r="R43">
            <v>274105.31</v>
          </cell>
          <cell r="S43">
            <v>282855.31</v>
          </cell>
          <cell r="T43">
            <v>291605.31</v>
          </cell>
        </row>
      </sheetData>
      <sheetData sheetId="17" refreshError="1">
        <row r="4">
          <cell r="B4" t="str">
            <v>Получени съучастия (увеличение на собствения капитал)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</row>
        <row r="5">
          <cell r="B5" t="str">
            <v>Получени вземания по записани дялови вноски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</row>
        <row r="6">
          <cell r="B6" t="str">
            <v>Намаление на собствения капитал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</row>
        <row r="7">
          <cell r="B7" t="str">
            <v>Вземания по получени през периода съучастия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7DEE8"/>
  </sheetPr>
  <dimension ref="A1:K59"/>
  <sheetViews>
    <sheetView tabSelected="1" topLeftCell="A28" workbookViewId="0">
      <selection sqref="A1:H57"/>
    </sheetView>
  </sheetViews>
  <sheetFormatPr defaultColWidth="9.140625" defaultRowHeight="15" x14ac:dyDescent="0.25"/>
  <cols>
    <col min="1" max="1" width="9.5703125" style="56" bestFit="1" customWidth="1"/>
    <col min="2" max="2" width="50.7109375" style="36" customWidth="1"/>
    <col min="3" max="3" width="13.140625" style="36" customWidth="1"/>
    <col min="4" max="4" width="49.28515625" style="36" customWidth="1"/>
    <col min="5" max="5" width="27.85546875" style="36" customWidth="1"/>
    <col min="6" max="6" width="25.7109375" style="36" customWidth="1"/>
    <col min="7" max="7" width="15.42578125" style="58" customWidth="1"/>
    <col min="8" max="8" width="14" style="169" customWidth="1"/>
    <col min="9" max="16384" width="9.140625" style="36"/>
  </cols>
  <sheetData>
    <row r="1" spans="1:8" x14ac:dyDescent="0.25">
      <c r="A1" s="284" t="s">
        <v>160</v>
      </c>
      <c r="B1" s="284"/>
      <c r="C1" s="284"/>
      <c r="D1" s="284"/>
      <c r="E1" s="284"/>
      <c r="F1" s="284"/>
      <c r="G1" s="284"/>
    </row>
    <row r="2" spans="1:8" x14ac:dyDescent="0.25">
      <c r="A2" s="284"/>
      <c r="B2" s="284"/>
      <c r="C2" s="284"/>
      <c r="D2" s="284"/>
      <c r="E2" s="284"/>
      <c r="F2" s="284"/>
      <c r="G2" s="284"/>
    </row>
    <row r="3" spans="1:8" ht="16.5" thickBot="1" x14ac:dyDescent="0.3">
      <c r="A3" s="37"/>
      <c r="B3" s="38"/>
      <c r="C3" s="38"/>
      <c r="D3" s="38"/>
      <c r="E3" s="38"/>
      <c r="F3" s="38"/>
      <c r="G3" s="39"/>
    </row>
    <row r="4" spans="1:8" ht="15.75" customHeight="1" x14ac:dyDescent="0.25">
      <c r="A4" s="285" t="s">
        <v>0</v>
      </c>
      <c r="B4" s="287" t="s">
        <v>1</v>
      </c>
      <c r="C4" s="287" t="s">
        <v>2</v>
      </c>
      <c r="D4" s="287" t="s">
        <v>6</v>
      </c>
      <c r="E4" s="287" t="s">
        <v>64</v>
      </c>
      <c r="F4" s="287" t="s">
        <v>3</v>
      </c>
      <c r="G4" s="289" t="s">
        <v>165</v>
      </c>
      <c r="H4" s="292" t="s">
        <v>166</v>
      </c>
    </row>
    <row r="5" spans="1:8" ht="69.75" customHeight="1" thickBot="1" x14ac:dyDescent="0.3">
      <c r="A5" s="286"/>
      <c r="B5" s="288"/>
      <c r="C5" s="288"/>
      <c r="D5" s="288"/>
      <c r="E5" s="288"/>
      <c r="F5" s="288"/>
      <c r="G5" s="290"/>
      <c r="H5" s="293"/>
    </row>
    <row r="6" spans="1:8" ht="27" customHeight="1" x14ac:dyDescent="0.25">
      <c r="A6" s="62"/>
      <c r="B6" s="300" t="s">
        <v>67</v>
      </c>
      <c r="C6" s="301"/>
      <c r="D6" s="301"/>
      <c r="E6" s="301"/>
      <c r="F6" s="302"/>
      <c r="G6" s="63"/>
      <c r="H6" s="276"/>
    </row>
    <row r="7" spans="1:8" s="35" customFormat="1" ht="15.75" x14ac:dyDescent="0.25">
      <c r="A7" s="77">
        <v>1</v>
      </c>
      <c r="B7" s="41" t="s">
        <v>29</v>
      </c>
      <c r="C7" s="42"/>
      <c r="D7" s="43"/>
      <c r="E7" s="42"/>
      <c r="F7" s="42"/>
      <c r="G7" s="44">
        <f>SUM(G8:G27)</f>
        <v>30</v>
      </c>
      <c r="H7" s="277">
        <v>31.700096634165547</v>
      </c>
    </row>
    <row r="8" spans="1:8" s="35" customFormat="1" ht="31.5" x14ac:dyDescent="0.25">
      <c r="A8" s="60" t="s">
        <v>75</v>
      </c>
      <c r="B8" s="31" t="s">
        <v>13</v>
      </c>
      <c r="C8" s="30" t="s">
        <v>73</v>
      </c>
      <c r="D8" s="17" t="s">
        <v>14</v>
      </c>
      <c r="E8" s="16" t="s">
        <v>4</v>
      </c>
      <c r="F8" s="16" t="s">
        <v>8</v>
      </c>
      <c r="G8" s="46"/>
      <c r="H8" s="278"/>
    </row>
    <row r="9" spans="1:8" s="35" customFormat="1" ht="15.75" x14ac:dyDescent="0.25">
      <c r="A9" s="60" t="s">
        <v>76</v>
      </c>
      <c r="B9" s="31" t="s">
        <v>17</v>
      </c>
      <c r="C9" s="30" t="s">
        <v>73</v>
      </c>
      <c r="D9" s="17" t="s">
        <v>59</v>
      </c>
      <c r="E9" s="16" t="s">
        <v>4</v>
      </c>
      <c r="F9" s="16" t="s">
        <v>5</v>
      </c>
      <c r="G9" s="137"/>
      <c r="H9" s="278"/>
    </row>
    <row r="10" spans="1:8" s="143" customFormat="1" ht="31.5" x14ac:dyDescent="0.25">
      <c r="A10" s="223"/>
      <c r="B10" s="213"/>
      <c r="C10" s="212"/>
      <c r="D10" s="236" t="s">
        <v>175</v>
      </c>
      <c r="E10" s="237" t="s">
        <v>4</v>
      </c>
      <c r="F10" s="237" t="s">
        <v>5</v>
      </c>
      <c r="G10" s="235">
        <v>4</v>
      </c>
      <c r="H10" s="278"/>
    </row>
    <row r="11" spans="1:8" s="35" customFormat="1" ht="31.5" x14ac:dyDescent="0.25">
      <c r="A11" s="60" t="s">
        <v>77</v>
      </c>
      <c r="B11" s="31" t="s">
        <v>30</v>
      </c>
      <c r="C11" s="30" t="s">
        <v>73</v>
      </c>
      <c r="D11" s="236" t="s">
        <v>176</v>
      </c>
      <c r="E11" s="237" t="s">
        <v>4</v>
      </c>
      <c r="F11" s="237" t="s">
        <v>8</v>
      </c>
      <c r="G11" s="125">
        <v>6</v>
      </c>
      <c r="H11" s="278"/>
    </row>
    <row r="12" spans="1:8" s="35" customFormat="1" ht="15.75" x14ac:dyDescent="0.25">
      <c r="A12" s="60" t="s">
        <v>78</v>
      </c>
      <c r="B12" s="31" t="s">
        <v>15</v>
      </c>
      <c r="C12" s="30" t="s">
        <v>73</v>
      </c>
      <c r="D12" s="33" t="s">
        <v>137</v>
      </c>
      <c r="E12" s="32" t="s">
        <v>4</v>
      </c>
      <c r="F12" s="32" t="s">
        <v>8</v>
      </c>
      <c r="G12" s="46"/>
      <c r="H12" s="278"/>
    </row>
    <row r="13" spans="1:8" s="35" customFormat="1" ht="31.5" x14ac:dyDescent="0.25">
      <c r="A13" s="60" t="s">
        <v>79</v>
      </c>
      <c r="B13" s="31" t="s">
        <v>32</v>
      </c>
      <c r="C13" s="30" t="s">
        <v>73</v>
      </c>
      <c r="D13" s="17" t="s">
        <v>65</v>
      </c>
      <c r="E13" s="16" t="s">
        <v>4</v>
      </c>
      <c r="F13" s="16" t="s">
        <v>66</v>
      </c>
      <c r="G13" s="46"/>
      <c r="H13" s="278"/>
    </row>
    <row r="14" spans="1:8" s="35" customFormat="1" ht="31.5" x14ac:dyDescent="0.25">
      <c r="A14" s="84" t="s">
        <v>80</v>
      </c>
      <c r="B14" s="303" t="s">
        <v>16</v>
      </c>
      <c r="C14" s="308" t="s">
        <v>73</v>
      </c>
      <c r="D14" s="17" t="s">
        <v>65</v>
      </c>
      <c r="E14" s="28" t="s">
        <v>31</v>
      </c>
      <c r="F14" s="16" t="s">
        <v>8</v>
      </c>
      <c r="G14" s="46"/>
      <c r="H14" s="278"/>
    </row>
    <row r="15" spans="1:8" s="35" customFormat="1" ht="31.5" x14ac:dyDescent="0.25">
      <c r="A15" s="60" t="s">
        <v>122</v>
      </c>
      <c r="B15" s="304"/>
      <c r="C15" s="309"/>
      <c r="D15" s="236" t="s">
        <v>177</v>
      </c>
      <c r="E15" s="237" t="s">
        <v>4</v>
      </c>
      <c r="F15" s="237" t="s">
        <v>5</v>
      </c>
      <c r="G15" s="238">
        <v>11</v>
      </c>
      <c r="H15" s="279"/>
    </row>
    <row r="16" spans="1:8" s="35" customFormat="1" ht="31.5" x14ac:dyDescent="0.25">
      <c r="A16" s="60" t="s">
        <v>130</v>
      </c>
      <c r="B16" s="304"/>
      <c r="C16" s="309"/>
      <c r="D16" s="236" t="s">
        <v>178</v>
      </c>
      <c r="E16" s="111" t="s">
        <v>4</v>
      </c>
      <c r="F16" s="237" t="s">
        <v>8</v>
      </c>
      <c r="G16" s="126">
        <v>4</v>
      </c>
      <c r="H16" s="278"/>
    </row>
    <row r="17" spans="1:11" s="35" customFormat="1" ht="31.5" customHeight="1" x14ac:dyDescent="0.25">
      <c r="A17" s="27">
        <v>1.7</v>
      </c>
      <c r="B17" s="15" t="s">
        <v>33</v>
      </c>
      <c r="C17" s="30" t="s">
        <v>73</v>
      </c>
      <c r="D17" s="17" t="s">
        <v>54</v>
      </c>
      <c r="E17" s="16" t="s">
        <v>4</v>
      </c>
      <c r="F17" s="16" t="s">
        <v>55</v>
      </c>
      <c r="G17" s="46"/>
      <c r="H17" s="278"/>
    </row>
    <row r="18" spans="1:11" s="35" customFormat="1" ht="31.5" customHeight="1" x14ac:dyDescent="0.25">
      <c r="A18" s="27">
        <v>1.8</v>
      </c>
      <c r="B18" s="15" t="s">
        <v>18</v>
      </c>
      <c r="C18" s="30" t="s">
        <v>73</v>
      </c>
      <c r="D18" s="17" t="s">
        <v>19</v>
      </c>
      <c r="E18" s="16" t="s">
        <v>7</v>
      </c>
      <c r="F18" s="28" t="s">
        <v>53</v>
      </c>
      <c r="G18" s="46"/>
      <c r="H18" s="278"/>
    </row>
    <row r="19" spans="1:11" s="35" customFormat="1" ht="47.25" customHeight="1" x14ac:dyDescent="0.25">
      <c r="A19" s="27">
        <v>1.9</v>
      </c>
      <c r="B19" s="15" t="s">
        <v>9</v>
      </c>
      <c r="C19" s="30" t="s">
        <v>73</v>
      </c>
      <c r="D19" s="17" t="s">
        <v>56</v>
      </c>
      <c r="E19" s="16" t="s">
        <v>7</v>
      </c>
      <c r="F19" s="16" t="s">
        <v>8</v>
      </c>
      <c r="G19" s="46"/>
      <c r="H19" s="278"/>
    </row>
    <row r="20" spans="1:11" s="35" customFormat="1" ht="47.25" customHeight="1" x14ac:dyDescent="0.25">
      <c r="A20" s="78">
        <v>1.1000000000000001</v>
      </c>
      <c r="B20" s="15" t="s">
        <v>20</v>
      </c>
      <c r="C20" s="30" t="s">
        <v>73</v>
      </c>
      <c r="D20" s="17" t="s">
        <v>57</v>
      </c>
      <c r="E20" s="16" t="s">
        <v>4</v>
      </c>
      <c r="F20" s="16" t="s">
        <v>53</v>
      </c>
      <c r="G20" s="46"/>
      <c r="H20" s="278"/>
    </row>
    <row r="21" spans="1:11" s="35" customFormat="1" ht="47.25" customHeight="1" x14ac:dyDescent="0.25">
      <c r="A21" s="27">
        <v>1.1100000000000001</v>
      </c>
      <c r="B21" s="15" t="s">
        <v>10</v>
      </c>
      <c r="C21" s="30" t="s">
        <v>73</v>
      </c>
      <c r="D21" s="17" t="s">
        <v>58</v>
      </c>
      <c r="E21" s="16" t="s">
        <v>4</v>
      </c>
      <c r="F21" s="16" t="s">
        <v>53</v>
      </c>
      <c r="G21" s="46"/>
      <c r="H21" s="278"/>
    </row>
    <row r="22" spans="1:11" s="35" customFormat="1" ht="31.5" customHeight="1" x14ac:dyDescent="0.25">
      <c r="A22" s="27">
        <v>1.1200000000000001</v>
      </c>
      <c r="B22" s="15" t="s">
        <v>11</v>
      </c>
      <c r="C22" s="30" t="s">
        <v>73</v>
      </c>
      <c r="D22" s="17" t="s">
        <v>60</v>
      </c>
      <c r="E22" s="16" t="s">
        <v>7</v>
      </c>
      <c r="F22" s="16" t="s">
        <v>5</v>
      </c>
      <c r="G22" s="46"/>
      <c r="H22" s="278"/>
    </row>
    <row r="23" spans="1:11" s="35" customFormat="1" ht="31.5" customHeight="1" x14ac:dyDescent="0.25">
      <c r="A23" s="27">
        <v>1.1299999999999999</v>
      </c>
      <c r="B23" s="15" t="s">
        <v>34</v>
      </c>
      <c r="C23" s="30" t="s">
        <v>73</v>
      </c>
      <c r="D23" s="17" t="s">
        <v>61</v>
      </c>
      <c r="E23" s="16"/>
      <c r="F23" s="16"/>
      <c r="G23" s="46"/>
      <c r="H23" s="278"/>
    </row>
    <row r="24" spans="1:11" s="35" customFormat="1" ht="31.5" customHeight="1" x14ac:dyDescent="0.25">
      <c r="A24" s="27">
        <v>1.1399999999999999</v>
      </c>
      <c r="B24" s="305" t="s">
        <v>12</v>
      </c>
      <c r="C24" s="308" t="s">
        <v>73</v>
      </c>
      <c r="D24" s="17" t="s">
        <v>62</v>
      </c>
      <c r="E24" s="16" t="s">
        <v>4</v>
      </c>
      <c r="F24" s="16" t="s">
        <v>5</v>
      </c>
      <c r="G24" s="46"/>
      <c r="H24" s="278"/>
    </row>
    <row r="25" spans="1:11" s="35" customFormat="1" ht="31.5" x14ac:dyDescent="0.25">
      <c r="A25" s="241" t="s">
        <v>157</v>
      </c>
      <c r="B25" s="306"/>
      <c r="C25" s="309"/>
      <c r="D25" s="121" t="s">
        <v>179</v>
      </c>
      <c r="E25" s="237" t="s">
        <v>4</v>
      </c>
      <c r="F25" s="237" t="s">
        <v>8</v>
      </c>
      <c r="G25" s="238">
        <v>3</v>
      </c>
      <c r="H25" s="280"/>
    </row>
    <row r="26" spans="1:11" s="35" customFormat="1" ht="63" x14ac:dyDescent="0.25">
      <c r="A26" s="283" t="s">
        <v>158</v>
      </c>
      <c r="B26" s="307"/>
      <c r="C26" s="310"/>
      <c r="D26" s="121" t="s">
        <v>180</v>
      </c>
      <c r="E26" s="237" t="s">
        <v>4</v>
      </c>
      <c r="F26" s="111" t="s">
        <v>8</v>
      </c>
      <c r="G26" s="238">
        <v>2</v>
      </c>
      <c r="H26" s="280"/>
    </row>
    <row r="27" spans="1:11" s="11" customFormat="1" ht="31.5" x14ac:dyDescent="0.25">
      <c r="A27" s="122">
        <v>1.1499999999999999</v>
      </c>
      <c r="B27" s="91" t="s">
        <v>101</v>
      </c>
      <c r="C27" s="14" t="s">
        <v>74</v>
      </c>
      <c r="D27" s="92" t="s">
        <v>116</v>
      </c>
      <c r="E27" s="16" t="s">
        <v>4</v>
      </c>
      <c r="F27" s="16" t="s">
        <v>5</v>
      </c>
      <c r="G27" s="34"/>
      <c r="H27" s="280"/>
      <c r="K27" s="29"/>
    </row>
    <row r="28" spans="1:11" s="11" customFormat="1" ht="15.75" x14ac:dyDescent="0.25">
      <c r="A28" s="122"/>
      <c r="B28" s="91"/>
      <c r="C28" s="14"/>
      <c r="D28" s="92"/>
      <c r="E28" s="16"/>
      <c r="F28" s="16"/>
      <c r="G28" s="46"/>
      <c r="H28" s="280"/>
      <c r="K28" s="29"/>
    </row>
    <row r="29" spans="1:11" s="35" customFormat="1" ht="15.75" x14ac:dyDescent="0.25">
      <c r="A29" s="77">
        <v>2</v>
      </c>
      <c r="B29" s="41" t="s">
        <v>38</v>
      </c>
      <c r="C29" s="42"/>
      <c r="D29" s="43"/>
      <c r="E29" s="42"/>
      <c r="F29" s="42"/>
      <c r="G29" s="44">
        <f>SUM(G30:G35)</f>
        <v>0</v>
      </c>
      <c r="H29" s="277">
        <v>0</v>
      </c>
    </row>
    <row r="30" spans="1:11" s="35" customFormat="1" ht="15.75" x14ac:dyDescent="0.25">
      <c r="A30" s="45">
        <v>2.1</v>
      </c>
      <c r="B30" s="31" t="s">
        <v>39</v>
      </c>
      <c r="C30" s="30" t="s">
        <v>73</v>
      </c>
      <c r="D30" s="33" t="s">
        <v>40</v>
      </c>
      <c r="E30" s="32" t="s">
        <v>4</v>
      </c>
      <c r="F30" s="32" t="s">
        <v>55</v>
      </c>
      <c r="G30" s="46"/>
      <c r="H30" s="278"/>
    </row>
    <row r="31" spans="1:11" s="35" customFormat="1" ht="31.5" x14ac:dyDescent="0.25">
      <c r="A31" s="45">
        <v>2.2000000000000002</v>
      </c>
      <c r="B31" s="31" t="s">
        <v>21</v>
      </c>
      <c r="C31" s="30" t="s">
        <v>73</v>
      </c>
      <c r="D31" s="33" t="s">
        <v>41</v>
      </c>
      <c r="E31" s="32" t="s">
        <v>4</v>
      </c>
      <c r="F31" s="32" t="s">
        <v>55</v>
      </c>
      <c r="G31" s="46"/>
      <c r="H31" s="278"/>
    </row>
    <row r="32" spans="1:11" s="35" customFormat="1" ht="31.5" x14ac:dyDescent="0.25">
      <c r="A32" s="45">
        <v>2.2999999999999998</v>
      </c>
      <c r="B32" s="31" t="s">
        <v>42</v>
      </c>
      <c r="C32" s="30" t="s">
        <v>73</v>
      </c>
      <c r="D32" s="33" t="s">
        <v>43</v>
      </c>
      <c r="E32" s="32" t="s">
        <v>4</v>
      </c>
      <c r="F32" s="32" t="s">
        <v>55</v>
      </c>
      <c r="G32" s="46"/>
      <c r="H32" s="278"/>
    </row>
    <row r="33" spans="1:8" s="35" customFormat="1" ht="31.5" x14ac:dyDescent="0.25">
      <c r="A33" s="45">
        <v>2.4</v>
      </c>
      <c r="B33" s="31" t="s">
        <v>22</v>
      </c>
      <c r="C33" s="30" t="s">
        <v>73</v>
      </c>
      <c r="D33" s="17" t="s">
        <v>19</v>
      </c>
      <c r="E33" s="16" t="s">
        <v>7</v>
      </c>
      <c r="F33" s="28" t="s">
        <v>53</v>
      </c>
      <c r="G33" s="46"/>
      <c r="H33" s="278"/>
    </row>
    <row r="34" spans="1:8" s="35" customFormat="1" ht="15.75" x14ac:dyDescent="0.25">
      <c r="A34" s="45">
        <v>2.5</v>
      </c>
      <c r="B34" s="31" t="s">
        <v>44</v>
      </c>
      <c r="C34" s="30" t="s">
        <v>73</v>
      </c>
      <c r="D34" s="33" t="s">
        <v>36</v>
      </c>
      <c r="E34" s="32" t="s">
        <v>4</v>
      </c>
      <c r="F34" s="32" t="s">
        <v>5</v>
      </c>
      <c r="G34" s="46"/>
      <c r="H34" s="278"/>
    </row>
    <row r="35" spans="1:8" s="35" customFormat="1" ht="31.5" x14ac:dyDescent="0.25">
      <c r="A35" s="45">
        <v>2.6</v>
      </c>
      <c r="B35" s="31" t="s">
        <v>45</v>
      </c>
      <c r="C35" s="30" t="s">
        <v>73</v>
      </c>
      <c r="D35" s="33" t="s">
        <v>35</v>
      </c>
      <c r="E35" s="32" t="s">
        <v>7</v>
      </c>
      <c r="F35" s="32"/>
      <c r="G35" s="46"/>
      <c r="H35" s="278"/>
    </row>
    <row r="36" spans="1:8" s="35" customFormat="1" ht="15.75" x14ac:dyDescent="0.25">
      <c r="A36" s="45"/>
      <c r="B36" s="31"/>
      <c r="C36" s="32"/>
      <c r="D36" s="33"/>
      <c r="E36" s="32"/>
      <c r="F36" s="32"/>
      <c r="G36" s="46"/>
      <c r="H36" s="278"/>
    </row>
    <row r="37" spans="1:8" s="35" customFormat="1" ht="15.75" x14ac:dyDescent="0.25">
      <c r="A37" s="77">
        <v>3</v>
      </c>
      <c r="B37" s="41" t="s">
        <v>46</v>
      </c>
      <c r="C37" s="42"/>
      <c r="D37" s="43"/>
      <c r="E37" s="42"/>
      <c r="F37" s="42"/>
      <c r="G37" s="44">
        <f>SUM(G38:G40)</f>
        <v>0</v>
      </c>
      <c r="H37" s="277">
        <v>0</v>
      </c>
    </row>
    <row r="38" spans="1:8" s="35" customFormat="1" ht="15.75" x14ac:dyDescent="0.25">
      <c r="A38" s="45">
        <v>3.1</v>
      </c>
      <c r="B38" s="31" t="s">
        <v>47</v>
      </c>
      <c r="C38" s="30" t="s">
        <v>73</v>
      </c>
      <c r="D38" s="33" t="s">
        <v>48</v>
      </c>
      <c r="E38" s="32" t="s">
        <v>4</v>
      </c>
      <c r="F38" s="32" t="s">
        <v>55</v>
      </c>
      <c r="G38" s="46"/>
      <c r="H38" s="278"/>
    </row>
    <row r="39" spans="1:8" s="35" customFormat="1" ht="15.75" x14ac:dyDescent="0.25">
      <c r="A39" s="45">
        <v>3.2</v>
      </c>
      <c r="B39" s="31" t="s">
        <v>49</v>
      </c>
      <c r="C39" s="30" t="s">
        <v>73</v>
      </c>
      <c r="D39" s="33" t="s">
        <v>37</v>
      </c>
      <c r="E39" s="32" t="s">
        <v>4</v>
      </c>
      <c r="F39" s="32" t="s">
        <v>5</v>
      </c>
      <c r="G39" s="46"/>
      <c r="H39" s="278"/>
    </row>
    <row r="40" spans="1:8" s="35" customFormat="1" ht="15.75" x14ac:dyDescent="0.25">
      <c r="A40" s="45">
        <v>3.3</v>
      </c>
      <c r="B40" s="31" t="s">
        <v>23</v>
      </c>
      <c r="C40" s="30" t="s">
        <v>73</v>
      </c>
      <c r="D40" s="33" t="s">
        <v>36</v>
      </c>
      <c r="E40" s="32" t="s">
        <v>4</v>
      </c>
      <c r="F40" s="32" t="s">
        <v>5</v>
      </c>
      <c r="G40" s="46"/>
      <c r="H40" s="278"/>
    </row>
    <row r="41" spans="1:8" s="35" customFormat="1" ht="15.75" x14ac:dyDescent="0.25">
      <c r="A41" s="45"/>
      <c r="B41" s="31"/>
      <c r="C41" s="32"/>
      <c r="D41" s="33"/>
      <c r="E41" s="32"/>
      <c r="F41" s="32"/>
      <c r="G41" s="46"/>
      <c r="H41" s="278"/>
    </row>
    <row r="42" spans="1:8" s="35" customFormat="1" ht="15.75" hidden="1" x14ac:dyDescent="0.25">
      <c r="A42" s="40"/>
      <c r="B42" s="41" t="s">
        <v>50</v>
      </c>
      <c r="C42" s="42"/>
      <c r="D42" s="43"/>
      <c r="E42" s="42"/>
      <c r="F42" s="42"/>
      <c r="G42" s="44">
        <v>0</v>
      </c>
      <c r="H42" s="277">
        <v>0</v>
      </c>
    </row>
    <row r="43" spans="1:8" s="35" customFormat="1" ht="47.25" hidden="1" x14ac:dyDescent="0.25">
      <c r="A43" s="45"/>
      <c r="B43" s="31" t="s">
        <v>51</v>
      </c>
      <c r="C43" s="32"/>
      <c r="D43" s="33" t="s">
        <v>63</v>
      </c>
      <c r="E43" s="32"/>
      <c r="F43" s="32"/>
      <c r="G43" s="46"/>
      <c r="H43" s="278"/>
    </row>
    <row r="44" spans="1:8" s="35" customFormat="1" ht="15.75" hidden="1" x14ac:dyDescent="0.25">
      <c r="A44" s="45"/>
      <c r="B44" s="31"/>
      <c r="C44" s="32"/>
      <c r="D44" s="33"/>
      <c r="E44" s="32"/>
      <c r="F44" s="32"/>
      <c r="G44" s="34"/>
      <c r="H44" s="278"/>
    </row>
    <row r="45" spans="1:8" ht="15.75" x14ac:dyDescent="0.25">
      <c r="A45" s="294" t="s">
        <v>24</v>
      </c>
      <c r="B45" s="295"/>
      <c r="C45" s="295"/>
      <c r="D45" s="295"/>
      <c r="E45" s="295"/>
      <c r="F45" s="296"/>
      <c r="G45" s="47">
        <f>G7+G29+G37+G42</f>
        <v>30</v>
      </c>
      <c r="H45" s="281">
        <f>H7+H29+H37+H42</f>
        <v>31.700096634165547</v>
      </c>
    </row>
    <row r="46" spans="1:8" ht="16.5" thickBot="1" x14ac:dyDescent="0.3">
      <c r="A46" s="297" t="s">
        <v>161</v>
      </c>
      <c r="B46" s="298"/>
      <c r="C46" s="298"/>
      <c r="D46" s="298"/>
      <c r="E46" s="298"/>
      <c r="F46" s="299"/>
      <c r="G46" s="48"/>
      <c r="H46" s="282"/>
    </row>
    <row r="47" spans="1:8" ht="15.75" x14ac:dyDescent="0.25">
      <c r="A47" s="49"/>
      <c r="B47" s="49"/>
      <c r="C47" s="49"/>
      <c r="D47" s="49"/>
      <c r="E47" s="49"/>
      <c r="F47" s="49"/>
      <c r="G47" s="50"/>
    </row>
    <row r="48" spans="1:8" ht="15.95" customHeight="1" x14ac:dyDescent="0.25">
      <c r="A48" s="291" t="s">
        <v>28</v>
      </c>
      <c r="B48" s="291"/>
      <c r="C48" s="291"/>
      <c r="D48" s="291"/>
      <c r="E48" s="51"/>
      <c r="F48" s="51"/>
      <c r="G48" s="52"/>
    </row>
    <row r="49" spans="1:7" ht="15.95" customHeight="1" x14ac:dyDescent="0.25">
      <c r="A49" s="291"/>
      <c r="B49" s="291"/>
      <c r="C49" s="291"/>
      <c r="D49" s="291"/>
      <c r="E49" s="51"/>
      <c r="F49" s="51"/>
      <c r="G49" s="52"/>
    </row>
    <row r="50" spans="1:7" ht="15.95" customHeight="1" x14ac:dyDescent="0.25">
      <c r="A50" s="38"/>
      <c r="B50" s="38"/>
      <c r="C50" s="38"/>
      <c r="D50" s="38"/>
      <c r="E50" s="38"/>
      <c r="F50" s="38"/>
      <c r="G50" s="53"/>
    </row>
    <row r="51" spans="1:7" ht="15.75" x14ac:dyDescent="0.25">
      <c r="A51" s="37"/>
      <c r="B51" s="51"/>
      <c r="C51" s="38"/>
      <c r="D51" s="54"/>
      <c r="E51" s="38"/>
      <c r="F51" s="38"/>
      <c r="G51" s="39"/>
    </row>
    <row r="52" spans="1:7" ht="15.75" customHeight="1" x14ac:dyDescent="0.25">
      <c r="A52" s="291" t="s">
        <v>192</v>
      </c>
      <c r="B52" s="291"/>
      <c r="C52" s="38"/>
      <c r="D52" s="38"/>
      <c r="E52" s="55" t="s">
        <v>25</v>
      </c>
      <c r="F52" s="38"/>
      <c r="G52" s="39"/>
    </row>
    <row r="53" spans="1:7" ht="15.75" x14ac:dyDescent="0.25">
      <c r="A53" s="37"/>
      <c r="B53" s="51"/>
      <c r="C53" s="38"/>
      <c r="D53" s="38"/>
      <c r="E53" s="38"/>
      <c r="F53" s="37" t="s">
        <v>108</v>
      </c>
      <c r="G53" s="39"/>
    </row>
    <row r="54" spans="1:7" x14ac:dyDescent="0.25">
      <c r="B54" s="57"/>
    </row>
    <row r="55" spans="1:7" x14ac:dyDescent="0.25">
      <c r="B55" s="57"/>
    </row>
    <row r="56" spans="1:7" ht="15.75" x14ac:dyDescent="0.25">
      <c r="B56" s="57"/>
      <c r="E56" s="55" t="s">
        <v>26</v>
      </c>
    </row>
    <row r="57" spans="1:7" ht="15.75" x14ac:dyDescent="0.25">
      <c r="B57" s="57"/>
      <c r="F57" s="37" t="s">
        <v>27</v>
      </c>
    </row>
    <row r="58" spans="1:7" x14ac:dyDescent="0.25">
      <c r="B58" s="57"/>
    </row>
    <row r="59" spans="1:7" x14ac:dyDescent="0.25">
      <c r="B59" s="57"/>
    </row>
  </sheetData>
  <mergeCells count="18">
    <mergeCell ref="A52:B52"/>
    <mergeCell ref="H4:H5"/>
    <mergeCell ref="A48:D49"/>
    <mergeCell ref="A45:F45"/>
    <mergeCell ref="A46:F46"/>
    <mergeCell ref="B6:F6"/>
    <mergeCell ref="B14:B16"/>
    <mergeCell ref="B24:B26"/>
    <mergeCell ref="C14:C16"/>
    <mergeCell ref="C24:C26"/>
    <mergeCell ref="A1:G2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" right="0" top="0.39370078740157483" bottom="0.39370078740157483" header="0.19685039370078741" footer="0.19685039370078741"/>
  <pageSetup paperSize="9" scale="7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CC"/>
  </sheetPr>
  <dimension ref="A1:U67"/>
  <sheetViews>
    <sheetView workbookViewId="0">
      <pane ySplit="6" topLeftCell="A7" activePane="bottomLeft" state="frozen"/>
      <selection pane="bottomLeft" activeCell="M1" sqref="M1:R67"/>
    </sheetView>
  </sheetViews>
  <sheetFormatPr defaultColWidth="9.140625" defaultRowHeight="15.75" x14ac:dyDescent="0.25"/>
  <cols>
    <col min="1" max="1" width="9.5703125" style="56" bestFit="1" customWidth="1"/>
    <col min="2" max="2" width="48.7109375" style="36" customWidth="1"/>
    <col min="3" max="3" width="13.140625" style="56" customWidth="1"/>
    <col min="4" max="4" width="49.28515625" style="36" customWidth="1"/>
    <col min="5" max="5" width="30.7109375" style="36" customWidth="1"/>
    <col min="6" max="6" width="24.42578125" style="36" customWidth="1"/>
    <col min="7" max="7" width="15.42578125" style="58" customWidth="1"/>
    <col min="8" max="8" width="14.42578125" style="165" customWidth="1"/>
    <col min="9" max="11" width="10.5703125" style="104" hidden="1" customWidth="1"/>
    <col min="12" max="12" width="9.140625" style="36" hidden="1" customWidth="1"/>
    <col min="13" max="13" width="9.140625" style="36" customWidth="1"/>
    <col min="14" max="16" width="9.140625" style="172" customWidth="1"/>
    <col min="17" max="22" width="9.140625" style="36" customWidth="1"/>
    <col min="23" max="16384" width="9.140625" style="36"/>
  </cols>
  <sheetData>
    <row r="1" spans="1:21" x14ac:dyDescent="0.25">
      <c r="A1" s="284" t="s">
        <v>160</v>
      </c>
      <c r="B1" s="284"/>
      <c r="C1" s="284"/>
      <c r="D1" s="284"/>
      <c r="E1" s="284"/>
      <c r="F1" s="284"/>
      <c r="G1" s="284"/>
    </row>
    <row r="2" spans="1:21" x14ac:dyDescent="0.25">
      <c r="A2" s="284"/>
      <c r="B2" s="284"/>
      <c r="C2" s="284"/>
      <c r="D2" s="284"/>
      <c r="E2" s="284"/>
      <c r="F2" s="284"/>
      <c r="G2" s="284"/>
    </row>
    <row r="3" spans="1:21" ht="16.5" thickBot="1" x14ac:dyDescent="0.3">
      <c r="A3" s="37"/>
      <c r="B3" s="38"/>
      <c r="C3" s="37"/>
      <c r="D3" s="38"/>
      <c r="E3" s="38"/>
      <c r="F3" s="38"/>
      <c r="G3" s="39"/>
      <c r="N3" s="183"/>
      <c r="O3" s="185"/>
      <c r="P3" s="185"/>
    </row>
    <row r="4" spans="1:21" ht="15.75" customHeight="1" x14ac:dyDescent="0.25">
      <c r="A4" s="285" t="s">
        <v>0</v>
      </c>
      <c r="B4" s="287" t="s">
        <v>1</v>
      </c>
      <c r="C4" s="287" t="s">
        <v>2</v>
      </c>
      <c r="D4" s="287" t="s">
        <v>6</v>
      </c>
      <c r="E4" s="287" t="s">
        <v>99</v>
      </c>
      <c r="F4" s="287" t="s">
        <v>3</v>
      </c>
      <c r="G4" s="287" t="s">
        <v>165</v>
      </c>
      <c r="H4" s="316" t="s">
        <v>166</v>
      </c>
      <c r="I4" s="105"/>
      <c r="J4" s="105"/>
      <c r="K4" s="105"/>
      <c r="N4" s="183"/>
      <c r="O4" s="183"/>
      <c r="P4" s="183"/>
    </row>
    <row r="5" spans="1:21" ht="39.950000000000003" customHeight="1" thickBot="1" x14ac:dyDescent="0.3">
      <c r="A5" s="286"/>
      <c r="B5" s="288"/>
      <c r="C5" s="288"/>
      <c r="D5" s="288"/>
      <c r="E5" s="288"/>
      <c r="F5" s="288"/>
      <c r="G5" s="288"/>
      <c r="H5" s="317"/>
      <c r="I5" s="105"/>
      <c r="J5" s="105"/>
      <c r="K5" s="105"/>
    </row>
    <row r="6" spans="1:21" ht="27" customHeight="1" x14ac:dyDescent="0.25">
      <c r="A6" s="62"/>
      <c r="B6" s="300" t="s">
        <v>68</v>
      </c>
      <c r="C6" s="301"/>
      <c r="D6" s="301"/>
      <c r="E6" s="301"/>
      <c r="F6" s="302"/>
      <c r="G6" s="64"/>
      <c r="H6" s="274"/>
      <c r="I6" s="106" t="s">
        <v>124</v>
      </c>
      <c r="J6" s="113" t="s">
        <v>125</v>
      </c>
      <c r="K6" s="106" t="s">
        <v>120</v>
      </c>
    </row>
    <row r="7" spans="1:21" s="35" customFormat="1" x14ac:dyDescent="0.25">
      <c r="A7" s="77">
        <v>1</v>
      </c>
      <c r="B7" s="41" t="s">
        <v>29</v>
      </c>
      <c r="C7" s="65"/>
      <c r="D7" s="43"/>
      <c r="E7" s="42"/>
      <c r="F7" s="42"/>
      <c r="G7" s="66">
        <f>SUM(G8:G32)</f>
        <v>129.68851802048235</v>
      </c>
      <c r="H7" s="256">
        <v>99.701916833262601</v>
      </c>
      <c r="I7" s="107"/>
      <c r="J7" s="107"/>
      <c r="K7" s="124">
        <f>G7-H7</f>
        <v>29.986601187219748</v>
      </c>
      <c r="L7" s="81"/>
      <c r="N7" s="112"/>
      <c r="O7" s="112"/>
      <c r="P7" s="112"/>
    </row>
    <row r="8" spans="1:21" s="35" customFormat="1" ht="31.5" x14ac:dyDescent="0.25">
      <c r="A8" s="45">
        <v>1.1000000000000001</v>
      </c>
      <c r="B8" s="31" t="s">
        <v>13</v>
      </c>
      <c r="C8" s="30" t="s">
        <v>74</v>
      </c>
      <c r="D8" s="17" t="s">
        <v>14</v>
      </c>
      <c r="E8" s="16" t="s">
        <v>4</v>
      </c>
      <c r="F8" s="16" t="s">
        <v>8</v>
      </c>
      <c r="G8" s="46"/>
      <c r="H8" s="257"/>
      <c r="I8" s="108"/>
      <c r="J8" s="108"/>
      <c r="K8" s="108"/>
      <c r="N8" s="112"/>
      <c r="O8" s="112"/>
      <c r="P8" s="112"/>
    </row>
    <row r="9" spans="1:21" s="35" customFormat="1" x14ac:dyDescent="0.25">
      <c r="A9" s="45">
        <v>1.2</v>
      </c>
      <c r="B9" s="31" t="s">
        <v>17</v>
      </c>
      <c r="C9" s="30" t="s">
        <v>74</v>
      </c>
      <c r="D9" s="17" t="s">
        <v>59</v>
      </c>
      <c r="E9" s="16" t="s">
        <v>4</v>
      </c>
      <c r="F9" s="16" t="s">
        <v>5</v>
      </c>
      <c r="G9" s="46"/>
      <c r="H9" s="257"/>
      <c r="I9" s="108"/>
      <c r="J9" s="108"/>
      <c r="K9" s="108"/>
      <c r="N9" s="112"/>
      <c r="O9" s="112"/>
      <c r="P9" s="112"/>
    </row>
    <row r="10" spans="1:21" s="143" customFormat="1" ht="78.75" x14ac:dyDescent="0.25">
      <c r="A10" s="60" t="s">
        <v>167</v>
      </c>
      <c r="B10" s="82"/>
      <c r="C10" s="115"/>
      <c r="D10" s="162" t="s">
        <v>169</v>
      </c>
      <c r="E10" s="103" t="s">
        <v>7</v>
      </c>
      <c r="F10" s="103" t="s">
        <v>55</v>
      </c>
      <c r="G10" s="235">
        <v>2</v>
      </c>
      <c r="H10" s="257"/>
      <c r="I10" s="108"/>
      <c r="J10" s="108"/>
      <c r="K10" s="108"/>
      <c r="N10" s="112"/>
      <c r="O10" s="112"/>
      <c r="P10" s="112"/>
    </row>
    <row r="11" spans="1:21" s="35" customFormat="1" ht="31.5" x14ac:dyDescent="0.25">
      <c r="A11" s="45">
        <v>1.3</v>
      </c>
      <c r="B11" s="303" t="s">
        <v>30</v>
      </c>
      <c r="C11" s="308" t="s">
        <v>74</v>
      </c>
      <c r="D11" s="17" t="s">
        <v>52</v>
      </c>
      <c r="E11" s="16" t="s">
        <v>4</v>
      </c>
      <c r="F11" s="28" t="s">
        <v>53</v>
      </c>
      <c r="G11" s="46"/>
      <c r="H11" s="257"/>
      <c r="I11" s="108"/>
      <c r="J11" s="108"/>
      <c r="K11" s="108"/>
      <c r="N11" s="112"/>
      <c r="O11" s="112"/>
      <c r="P11" s="112"/>
    </row>
    <row r="12" spans="1:21" s="35" customFormat="1" ht="35.25" customHeight="1" x14ac:dyDescent="0.25">
      <c r="A12" s="241" t="s">
        <v>117</v>
      </c>
      <c r="B12" s="304"/>
      <c r="C12" s="309"/>
      <c r="D12" s="236" t="s">
        <v>173</v>
      </c>
      <c r="E12" s="237" t="s">
        <v>7</v>
      </c>
      <c r="F12" s="237" t="s">
        <v>55</v>
      </c>
      <c r="G12" s="93">
        <v>29</v>
      </c>
      <c r="H12" s="257"/>
      <c r="I12" s="108">
        <v>736</v>
      </c>
      <c r="J12" s="108">
        <v>22</v>
      </c>
      <c r="K12" s="108">
        <f>I12*J12</f>
        <v>16192</v>
      </c>
      <c r="L12" s="35" t="s">
        <v>119</v>
      </c>
      <c r="N12" s="112"/>
      <c r="O12" s="112"/>
      <c r="P12" s="112"/>
      <c r="U12" s="112"/>
    </row>
    <row r="13" spans="1:21" s="35" customFormat="1" ht="53.25" customHeight="1" x14ac:dyDescent="0.25">
      <c r="A13" s="241" t="s">
        <v>118</v>
      </c>
      <c r="B13" s="304"/>
      <c r="C13" s="309"/>
      <c r="D13" s="236" t="s">
        <v>174</v>
      </c>
      <c r="E13" s="237" t="s">
        <v>7</v>
      </c>
      <c r="F13" s="237" t="s">
        <v>55</v>
      </c>
      <c r="G13" s="93">
        <v>19.600000000000001</v>
      </c>
      <c r="H13" s="257"/>
      <c r="I13" s="108">
        <v>1500</v>
      </c>
      <c r="J13" s="108">
        <v>22</v>
      </c>
      <c r="K13" s="108">
        <f>I13*J13</f>
        <v>33000</v>
      </c>
      <c r="L13" s="35" t="s">
        <v>121</v>
      </c>
      <c r="N13" s="112"/>
      <c r="O13" s="112"/>
      <c r="P13" s="112"/>
    </row>
    <row r="14" spans="1:21" s="35" customFormat="1" x14ac:dyDescent="0.25">
      <c r="A14" s="60" t="s">
        <v>78</v>
      </c>
      <c r="B14" s="83" t="s">
        <v>15</v>
      </c>
      <c r="C14" s="30" t="s">
        <v>74</v>
      </c>
      <c r="D14" s="33" t="s">
        <v>136</v>
      </c>
      <c r="E14" s="32" t="s">
        <v>4</v>
      </c>
      <c r="F14" s="32" t="s">
        <v>8</v>
      </c>
      <c r="G14" s="46"/>
      <c r="H14" s="257"/>
      <c r="I14" s="108"/>
      <c r="J14" s="108"/>
      <c r="K14" s="108"/>
      <c r="N14" s="112"/>
      <c r="O14" s="112"/>
      <c r="P14" s="112"/>
    </row>
    <row r="15" spans="1:21" s="35" customFormat="1" ht="31.5" x14ac:dyDescent="0.25">
      <c r="A15" s="45">
        <v>1.5</v>
      </c>
      <c r="B15" s="303" t="s">
        <v>32</v>
      </c>
      <c r="C15" s="308" t="s">
        <v>74</v>
      </c>
      <c r="D15" s="17" t="s">
        <v>65</v>
      </c>
      <c r="E15" s="16" t="s">
        <v>4</v>
      </c>
      <c r="F15" s="28" t="s">
        <v>66</v>
      </c>
      <c r="G15" s="46"/>
      <c r="H15" s="257"/>
      <c r="I15" s="108"/>
      <c r="J15" s="108"/>
      <c r="K15" s="108"/>
      <c r="N15" s="112"/>
      <c r="O15" s="112"/>
      <c r="P15" s="112"/>
    </row>
    <row r="16" spans="1:21" s="35" customFormat="1" x14ac:dyDescent="0.25">
      <c r="A16" s="153" t="s">
        <v>159</v>
      </c>
      <c r="B16" s="318"/>
      <c r="C16" s="310"/>
      <c r="D16" s="102"/>
      <c r="E16" s="103"/>
      <c r="F16" s="103"/>
      <c r="G16" s="93"/>
      <c r="H16" s="257"/>
      <c r="I16" s="108"/>
      <c r="J16" s="108"/>
      <c r="K16" s="108"/>
      <c r="N16" s="112"/>
      <c r="O16" s="112"/>
      <c r="P16" s="112"/>
    </row>
    <row r="17" spans="1:16" s="35" customFormat="1" ht="31.5" x14ac:dyDescent="0.25">
      <c r="A17" s="45">
        <v>1.6</v>
      </c>
      <c r="B17" s="303" t="s">
        <v>16</v>
      </c>
      <c r="C17" s="308" t="s">
        <v>74</v>
      </c>
      <c r="D17" s="17" t="s">
        <v>65</v>
      </c>
      <c r="E17" s="28" t="s">
        <v>31</v>
      </c>
      <c r="F17" s="16" t="s">
        <v>8</v>
      </c>
      <c r="G17" s="46"/>
      <c r="H17" s="257"/>
      <c r="I17" s="108"/>
      <c r="J17" s="108"/>
      <c r="K17" s="108"/>
      <c r="N17" s="112"/>
      <c r="O17" s="112"/>
      <c r="P17" s="112"/>
    </row>
    <row r="18" spans="1:16" s="161" customFormat="1" ht="47.25" x14ac:dyDescent="0.25">
      <c r="A18" s="158" t="s">
        <v>122</v>
      </c>
      <c r="B18" s="304"/>
      <c r="C18" s="309"/>
      <c r="D18" s="145" t="s">
        <v>181</v>
      </c>
      <c r="E18" s="145" t="s">
        <v>139</v>
      </c>
      <c r="F18" s="103" t="s">
        <v>8</v>
      </c>
      <c r="G18" s="123">
        <v>5</v>
      </c>
      <c r="H18" s="275"/>
      <c r="N18" s="177"/>
      <c r="O18" s="177"/>
      <c r="P18" s="177"/>
    </row>
    <row r="19" spans="1:16" s="161" customFormat="1" ht="31.5" x14ac:dyDescent="0.25">
      <c r="A19" s="158" t="s">
        <v>129</v>
      </c>
      <c r="B19" s="304"/>
      <c r="C19" s="309"/>
      <c r="D19" s="145" t="s">
        <v>168</v>
      </c>
      <c r="E19" s="145" t="s">
        <v>139</v>
      </c>
      <c r="F19" s="103" t="s">
        <v>8</v>
      </c>
      <c r="G19" s="123">
        <v>25</v>
      </c>
      <c r="H19" s="275"/>
      <c r="N19" s="177"/>
      <c r="O19" s="177"/>
      <c r="P19" s="177"/>
    </row>
    <row r="20" spans="1:16" s="35" customFormat="1" ht="39.75" customHeight="1" x14ac:dyDescent="0.25">
      <c r="A20" s="60" t="s">
        <v>81</v>
      </c>
      <c r="B20" s="303" t="s">
        <v>33</v>
      </c>
      <c r="C20" s="308" t="s">
        <v>74</v>
      </c>
      <c r="D20" s="17" t="s">
        <v>54</v>
      </c>
      <c r="E20" s="16" t="s">
        <v>4</v>
      </c>
      <c r="F20" s="16" t="s">
        <v>55</v>
      </c>
      <c r="G20" s="46"/>
      <c r="H20" s="257"/>
      <c r="I20" s="108"/>
      <c r="J20" s="108"/>
      <c r="K20" s="108"/>
      <c r="N20" s="112"/>
      <c r="O20" s="112"/>
      <c r="P20" s="112"/>
    </row>
    <row r="21" spans="1:16" s="161" customFormat="1" ht="47.25" customHeight="1" x14ac:dyDescent="0.25">
      <c r="A21" s="158" t="s">
        <v>128</v>
      </c>
      <c r="B21" s="318"/>
      <c r="C21" s="310"/>
      <c r="D21" s="145" t="s">
        <v>147</v>
      </c>
      <c r="E21" s="103" t="s">
        <v>7</v>
      </c>
      <c r="F21" s="103" t="s">
        <v>5</v>
      </c>
      <c r="G21" s="238">
        <v>11.657454891273781</v>
      </c>
      <c r="H21" s="270"/>
      <c r="N21" s="178"/>
      <c r="O21" s="179"/>
      <c r="P21" s="177"/>
    </row>
    <row r="22" spans="1:16" s="35" customFormat="1" ht="31.5" x14ac:dyDescent="0.25">
      <c r="A22" s="60" t="s">
        <v>87</v>
      </c>
      <c r="B22" s="303" t="s">
        <v>18</v>
      </c>
      <c r="C22" s="308" t="s">
        <v>74</v>
      </c>
      <c r="D22" s="17" t="s">
        <v>19</v>
      </c>
      <c r="E22" s="16" t="s">
        <v>7</v>
      </c>
      <c r="F22" s="28" t="s">
        <v>53</v>
      </c>
      <c r="G22" s="216"/>
      <c r="H22" s="257"/>
      <c r="I22" s="108"/>
      <c r="J22" s="108"/>
      <c r="K22" s="108"/>
      <c r="N22" s="180"/>
      <c r="O22" s="181"/>
      <c r="P22" s="112"/>
    </row>
    <row r="23" spans="1:16" s="161" customFormat="1" x14ac:dyDescent="0.25">
      <c r="A23" s="158" t="s">
        <v>110</v>
      </c>
      <c r="B23" s="304"/>
      <c r="C23" s="309"/>
      <c r="D23" s="145" t="s">
        <v>146</v>
      </c>
      <c r="E23" s="103" t="s">
        <v>7</v>
      </c>
      <c r="F23" s="103" t="s">
        <v>5</v>
      </c>
      <c r="G23" s="238">
        <v>12.884555406144706</v>
      </c>
      <c r="H23" s="270"/>
      <c r="I23" s="166">
        <v>31</v>
      </c>
      <c r="J23" s="166">
        <v>1100</v>
      </c>
      <c r="K23" s="166">
        <f>I23*J23</f>
        <v>34100</v>
      </c>
      <c r="N23" s="178"/>
      <c r="O23" s="179"/>
      <c r="P23" s="177"/>
    </row>
    <row r="24" spans="1:16" s="161" customFormat="1" x14ac:dyDescent="0.25">
      <c r="A24" s="158" t="s">
        <v>111</v>
      </c>
      <c r="B24" s="318"/>
      <c r="C24" s="310"/>
      <c r="D24" s="145" t="s">
        <v>145</v>
      </c>
      <c r="E24" s="103" t="s">
        <v>7</v>
      </c>
      <c r="F24" s="103" t="s">
        <v>8</v>
      </c>
      <c r="G24" s="238">
        <v>18.406507723063864</v>
      </c>
      <c r="H24" s="270"/>
      <c r="I24" s="166">
        <v>9</v>
      </c>
      <c r="J24" s="166">
        <v>900</v>
      </c>
      <c r="K24" s="166">
        <f>I24*J24</f>
        <v>8100</v>
      </c>
      <c r="N24" s="178"/>
      <c r="O24" s="179"/>
      <c r="P24" s="177"/>
    </row>
    <row r="25" spans="1:16" s="35" customFormat="1" ht="47.25" x14ac:dyDescent="0.25">
      <c r="A25" s="60" t="s">
        <v>88</v>
      </c>
      <c r="B25" s="311" t="s">
        <v>9</v>
      </c>
      <c r="C25" s="308" t="s">
        <v>74</v>
      </c>
      <c r="D25" s="33" t="s">
        <v>56</v>
      </c>
      <c r="E25" s="32" t="s">
        <v>7</v>
      </c>
      <c r="F25" s="59" t="s">
        <v>105</v>
      </c>
      <c r="G25" s="216"/>
      <c r="H25" s="257"/>
      <c r="I25" s="108"/>
      <c r="J25" s="108"/>
      <c r="K25" s="108"/>
      <c r="N25" s="180"/>
      <c r="O25" s="181"/>
      <c r="P25" s="112"/>
    </row>
    <row r="26" spans="1:16" s="161" customFormat="1" x14ac:dyDescent="0.25">
      <c r="A26" s="158" t="s">
        <v>135</v>
      </c>
      <c r="B26" s="312"/>
      <c r="C26" s="310"/>
      <c r="D26" s="145" t="s">
        <v>156</v>
      </c>
      <c r="E26" s="103" t="s">
        <v>7</v>
      </c>
      <c r="F26" s="103" t="s">
        <v>5</v>
      </c>
      <c r="G26" s="238">
        <v>6.14</v>
      </c>
      <c r="H26" s="270"/>
      <c r="I26" s="166"/>
      <c r="J26" s="166"/>
      <c r="K26" s="166"/>
      <c r="N26" s="178"/>
      <c r="O26" s="179"/>
      <c r="P26" s="177"/>
    </row>
    <row r="27" spans="1:16" s="35" customFormat="1" ht="47.25" x14ac:dyDescent="0.25">
      <c r="A27" s="60" t="s">
        <v>89</v>
      </c>
      <c r="B27" s="31" t="s">
        <v>20</v>
      </c>
      <c r="C27" s="30" t="s">
        <v>74</v>
      </c>
      <c r="D27" s="33" t="s">
        <v>57</v>
      </c>
      <c r="E27" s="16" t="s">
        <v>4</v>
      </c>
      <c r="F27" s="28" t="s">
        <v>53</v>
      </c>
      <c r="G27" s="222"/>
      <c r="H27" s="257"/>
      <c r="I27" s="108"/>
      <c r="J27" s="108"/>
      <c r="K27" s="108"/>
      <c r="N27" s="112"/>
      <c r="O27" s="112"/>
      <c r="P27" s="112"/>
    </row>
    <row r="28" spans="1:16" s="35" customFormat="1" ht="47.25" x14ac:dyDescent="0.25">
      <c r="A28" s="60" t="s">
        <v>90</v>
      </c>
      <c r="B28" s="31" t="s">
        <v>10</v>
      </c>
      <c r="C28" s="30" t="s">
        <v>74</v>
      </c>
      <c r="D28" s="33" t="s">
        <v>58</v>
      </c>
      <c r="E28" s="16" t="s">
        <v>4</v>
      </c>
      <c r="F28" s="28" t="s">
        <v>53</v>
      </c>
      <c r="G28" s="222"/>
      <c r="H28" s="257"/>
      <c r="I28" s="108"/>
      <c r="J28" s="108"/>
      <c r="K28" s="108"/>
      <c r="N28" s="112"/>
      <c r="O28" s="112"/>
      <c r="P28" s="112"/>
    </row>
    <row r="29" spans="1:16" s="35" customFormat="1" ht="31.5" x14ac:dyDescent="0.25">
      <c r="A29" s="60" t="s">
        <v>91</v>
      </c>
      <c r="B29" s="31" t="s">
        <v>11</v>
      </c>
      <c r="C29" s="30" t="s">
        <v>74</v>
      </c>
      <c r="D29" s="33" t="s">
        <v>60</v>
      </c>
      <c r="E29" s="32" t="s">
        <v>7</v>
      </c>
      <c r="F29" s="32" t="s">
        <v>5</v>
      </c>
      <c r="G29" s="46"/>
      <c r="H29" s="257"/>
      <c r="I29" s="108"/>
      <c r="J29" s="108"/>
      <c r="K29" s="108"/>
      <c r="N29" s="112"/>
      <c r="O29" s="112"/>
      <c r="P29" s="112"/>
    </row>
    <row r="30" spans="1:16" s="35" customFormat="1" ht="31.5" x14ac:dyDescent="0.25">
      <c r="A30" s="60" t="s">
        <v>92</v>
      </c>
      <c r="B30" s="31" t="s">
        <v>34</v>
      </c>
      <c r="C30" s="30" t="s">
        <v>74</v>
      </c>
      <c r="D30" s="33" t="s">
        <v>61</v>
      </c>
      <c r="E30" s="32"/>
      <c r="F30" s="32"/>
      <c r="G30" s="46"/>
      <c r="H30" s="257"/>
      <c r="I30" s="108"/>
      <c r="J30" s="108"/>
      <c r="K30" s="108"/>
      <c r="N30" s="112"/>
      <c r="O30" s="112"/>
      <c r="P30" s="112"/>
    </row>
    <row r="31" spans="1:16" s="35" customFormat="1" x14ac:dyDescent="0.25">
      <c r="A31" s="60" t="s">
        <v>93</v>
      </c>
      <c r="B31" s="31" t="s">
        <v>12</v>
      </c>
      <c r="C31" s="30" t="s">
        <v>74</v>
      </c>
      <c r="D31" s="33" t="s">
        <v>62</v>
      </c>
      <c r="E31" s="32" t="s">
        <v>4</v>
      </c>
      <c r="F31" s="32" t="s">
        <v>5</v>
      </c>
      <c r="G31" s="46"/>
      <c r="H31" s="257"/>
      <c r="I31" s="108"/>
      <c r="J31" s="108"/>
      <c r="K31" s="108"/>
      <c r="N31" s="112"/>
      <c r="O31" s="112"/>
      <c r="P31" s="112"/>
    </row>
    <row r="32" spans="1:16" s="11" customFormat="1" ht="31.5" x14ac:dyDescent="0.25">
      <c r="A32" s="122">
        <v>1.1499999999999999</v>
      </c>
      <c r="B32" s="91" t="s">
        <v>101</v>
      </c>
      <c r="C32" s="14" t="s">
        <v>74</v>
      </c>
      <c r="D32" s="92" t="s">
        <v>116</v>
      </c>
      <c r="E32" s="16" t="s">
        <v>4</v>
      </c>
      <c r="F32" s="16" t="s">
        <v>5</v>
      </c>
      <c r="G32" s="34"/>
      <c r="H32" s="258"/>
      <c r="I32" s="109"/>
      <c r="J32" s="109"/>
      <c r="K32" s="109"/>
      <c r="N32" s="112"/>
      <c r="O32" s="112"/>
      <c r="P32" s="112"/>
    </row>
    <row r="33" spans="1:16" s="35" customFormat="1" x14ac:dyDescent="0.25">
      <c r="A33" s="45"/>
      <c r="B33" s="31"/>
      <c r="C33" s="30"/>
      <c r="D33" s="33"/>
      <c r="E33" s="32"/>
      <c r="F33" s="32"/>
      <c r="G33" s="46"/>
      <c r="H33" s="257"/>
      <c r="I33" s="108"/>
      <c r="J33" s="108"/>
      <c r="K33" s="108"/>
      <c r="N33" s="112"/>
      <c r="O33" s="112"/>
      <c r="P33" s="112"/>
    </row>
    <row r="34" spans="1:16" s="35" customFormat="1" x14ac:dyDescent="0.25">
      <c r="A34" s="77">
        <v>2</v>
      </c>
      <c r="B34" s="41" t="s">
        <v>38</v>
      </c>
      <c r="C34" s="65"/>
      <c r="D34" s="43"/>
      <c r="E34" s="42"/>
      <c r="F34" s="42"/>
      <c r="G34" s="44">
        <f>SUM(G35:G42)</f>
        <v>16.565856950757478</v>
      </c>
      <c r="H34" s="256">
        <v>30.677512871773111</v>
      </c>
      <c r="I34" s="107"/>
      <c r="J34" s="107"/>
      <c r="K34" s="107"/>
      <c r="N34" s="112"/>
      <c r="O34" s="112"/>
      <c r="P34" s="112"/>
    </row>
    <row r="35" spans="1:16" s="35" customFormat="1" ht="47.25" x14ac:dyDescent="0.25">
      <c r="A35" s="45">
        <v>2.1</v>
      </c>
      <c r="B35" s="31" t="s">
        <v>39</v>
      </c>
      <c r="C35" s="14" t="s">
        <v>74</v>
      </c>
      <c r="D35" s="17" t="s">
        <v>58</v>
      </c>
      <c r="E35" s="16" t="s">
        <v>4</v>
      </c>
      <c r="F35" s="28" t="s">
        <v>53</v>
      </c>
      <c r="G35" s="46"/>
      <c r="H35" s="257"/>
      <c r="I35" s="108"/>
      <c r="J35" s="108"/>
      <c r="K35" s="108"/>
      <c r="N35" s="112"/>
      <c r="O35" s="112"/>
      <c r="P35" s="112"/>
    </row>
    <row r="36" spans="1:16" s="35" customFormat="1" ht="31.5" x14ac:dyDescent="0.25">
      <c r="A36" s="60" t="s">
        <v>112</v>
      </c>
      <c r="B36" s="31" t="s">
        <v>21</v>
      </c>
      <c r="C36" s="14" t="s">
        <v>74</v>
      </c>
      <c r="D36" s="17" t="s">
        <v>60</v>
      </c>
      <c r="E36" s="16" t="s">
        <v>7</v>
      </c>
      <c r="F36" s="16" t="s">
        <v>5</v>
      </c>
      <c r="G36" s="46"/>
      <c r="H36" s="257"/>
      <c r="I36" s="108"/>
      <c r="J36" s="108"/>
      <c r="K36" s="108"/>
      <c r="N36" s="112"/>
      <c r="O36" s="112"/>
      <c r="P36" s="112"/>
    </row>
    <row r="37" spans="1:16" s="35" customFormat="1" ht="31.5" x14ac:dyDescent="0.25">
      <c r="A37" s="60" t="s">
        <v>94</v>
      </c>
      <c r="B37" s="31" t="s">
        <v>42</v>
      </c>
      <c r="C37" s="14" t="s">
        <v>74</v>
      </c>
      <c r="D37" s="17" t="s">
        <v>61</v>
      </c>
      <c r="E37" s="16"/>
      <c r="F37" s="16"/>
      <c r="G37" s="222"/>
      <c r="H37" s="257"/>
      <c r="I37" s="108"/>
      <c r="J37" s="108"/>
      <c r="K37" s="108"/>
      <c r="N37" s="112"/>
      <c r="O37" s="112"/>
      <c r="P37" s="112"/>
    </row>
    <row r="38" spans="1:16" s="35" customFormat="1" ht="31.5" x14ac:dyDescent="0.25">
      <c r="A38" s="60" t="s">
        <v>95</v>
      </c>
      <c r="B38" s="303" t="s">
        <v>22</v>
      </c>
      <c r="C38" s="313" t="s">
        <v>74</v>
      </c>
      <c r="D38" s="17" t="s">
        <v>19</v>
      </c>
      <c r="E38" s="16" t="s">
        <v>7</v>
      </c>
      <c r="F38" s="28" t="s">
        <v>53</v>
      </c>
      <c r="G38" s="216"/>
      <c r="H38" s="257"/>
      <c r="I38" s="108"/>
      <c r="J38" s="108"/>
      <c r="K38" s="108"/>
      <c r="N38" s="112"/>
      <c r="O38" s="112"/>
      <c r="P38" s="112"/>
    </row>
    <row r="39" spans="1:16" s="161" customFormat="1" x14ac:dyDescent="0.25">
      <c r="A39" s="158" t="s">
        <v>113</v>
      </c>
      <c r="B39" s="304"/>
      <c r="C39" s="314"/>
      <c r="D39" s="145" t="s">
        <v>151</v>
      </c>
      <c r="E39" s="103" t="s">
        <v>7</v>
      </c>
      <c r="F39" s="103" t="s">
        <v>5</v>
      </c>
      <c r="G39" s="238">
        <v>9.8168041189673954</v>
      </c>
      <c r="H39" s="270"/>
      <c r="I39" s="166">
        <v>9</v>
      </c>
      <c r="J39" s="166">
        <v>1500</v>
      </c>
      <c r="K39" s="166">
        <f>I39*J39</f>
        <v>13500</v>
      </c>
      <c r="N39" s="176"/>
      <c r="O39" s="179"/>
      <c r="P39" s="177"/>
    </row>
    <row r="40" spans="1:16" s="161" customFormat="1" x14ac:dyDescent="0.25">
      <c r="A40" s="158" t="s">
        <v>114</v>
      </c>
      <c r="B40" s="304"/>
      <c r="C40" s="315"/>
      <c r="D40" s="145" t="s">
        <v>150</v>
      </c>
      <c r="E40" s="103" t="s">
        <v>7</v>
      </c>
      <c r="F40" s="103" t="s">
        <v>55</v>
      </c>
      <c r="G40" s="238">
        <v>6.7490528317900838</v>
      </c>
      <c r="H40" s="270"/>
      <c r="I40" s="166">
        <v>7</v>
      </c>
      <c r="J40" s="166">
        <v>1500</v>
      </c>
      <c r="K40" s="166">
        <f>I40*J40</f>
        <v>10500</v>
      </c>
      <c r="N40" s="176"/>
      <c r="O40" s="179"/>
      <c r="P40" s="177"/>
    </row>
    <row r="41" spans="1:16" s="35" customFormat="1" x14ac:dyDescent="0.25">
      <c r="A41" s="60" t="s">
        <v>96</v>
      </c>
      <c r="B41" s="31" t="s">
        <v>44</v>
      </c>
      <c r="C41" s="14" t="s">
        <v>74</v>
      </c>
      <c r="D41" s="102"/>
      <c r="E41" s="103"/>
      <c r="F41" s="103"/>
      <c r="G41" s="235"/>
      <c r="H41" s="257"/>
      <c r="I41" s="108"/>
      <c r="J41" s="108"/>
      <c r="K41" s="108"/>
      <c r="N41" s="112"/>
      <c r="O41" s="112"/>
      <c r="P41" s="112"/>
    </row>
    <row r="42" spans="1:16" s="35" customFormat="1" ht="31.5" x14ac:dyDescent="0.25">
      <c r="A42" s="45">
        <v>2.6</v>
      </c>
      <c r="B42" s="31" t="s">
        <v>45</v>
      </c>
      <c r="C42" s="14" t="s">
        <v>74</v>
      </c>
      <c r="D42" s="102"/>
      <c r="E42" s="103"/>
      <c r="F42" s="103"/>
      <c r="G42" s="235"/>
      <c r="H42" s="257"/>
      <c r="I42" s="108"/>
      <c r="J42" s="108"/>
      <c r="K42" s="108"/>
      <c r="N42" s="112"/>
      <c r="O42" s="112"/>
      <c r="P42" s="112"/>
    </row>
    <row r="43" spans="1:16" s="35" customFormat="1" x14ac:dyDescent="0.25">
      <c r="A43" s="45"/>
      <c r="B43" s="31"/>
      <c r="C43" s="14"/>
      <c r="D43" s="17"/>
      <c r="E43" s="16"/>
      <c r="F43" s="32"/>
      <c r="G43" s="46"/>
      <c r="H43" s="257"/>
      <c r="I43" s="108"/>
      <c r="J43" s="108"/>
      <c r="K43" s="108"/>
      <c r="N43" s="112"/>
      <c r="O43" s="112"/>
      <c r="P43" s="112"/>
    </row>
    <row r="44" spans="1:16" s="35" customFormat="1" x14ac:dyDescent="0.25">
      <c r="A44" s="40">
        <v>3</v>
      </c>
      <c r="B44" s="41" t="s">
        <v>46</v>
      </c>
      <c r="C44" s="65"/>
      <c r="D44" s="43"/>
      <c r="E44" s="42"/>
      <c r="F44" s="42"/>
      <c r="G44" s="44">
        <f>SUM(G45:G48)</f>
        <v>158</v>
      </c>
      <c r="H44" s="256">
        <v>14.316172673494117</v>
      </c>
      <c r="I44" s="107"/>
      <c r="J44" s="107"/>
      <c r="K44" s="107"/>
      <c r="N44" s="112"/>
      <c r="O44" s="112"/>
      <c r="P44" s="112"/>
    </row>
    <row r="45" spans="1:16" s="35" customFormat="1" x14ac:dyDescent="0.25">
      <c r="A45" s="156">
        <v>3.1</v>
      </c>
      <c r="B45" s="167" t="s">
        <v>47</v>
      </c>
      <c r="C45" s="14" t="s">
        <v>74</v>
      </c>
      <c r="D45" s="33" t="s">
        <v>48</v>
      </c>
      <c r="E45" s="134" t="s">
        <v>4</v>
      </c>
      <c r="F45" s="134" t="s">
        <v>55</v>
      </c>
      <c r="G45" s="93">
        <v>146</v>
      </c>
      <c r="H45" s="257"/>
      <c r="I45" s="108"/>
      <c r="J45" s="108"/>
      <c r="K45" s="108"/>
      <c r="N45" s="112"/>
      <c r="O45" s="112"/>
      <c r="P45" s="112"/>
    </row>
    <row r="46" spans="1:16" s="35" customFormat="1" x14ac:dyDescent="0.25">
      <c r="A46" s="45">
        <v>3.2</v>
      </c>
      <c r="B46" s="31" t="s">
        <v>49</v>
      </c>
      <c r="C46" s="14" t="s">
        <v>74</v>
      </c>
      <c r="D46" s="33" t="s">
        <v>37</v>
      </c>
      <c r="E46" s="134" t="s">
        <v>4</v>
      </c>
      <c r="F46" s="134" t="s">
        <v>5</v>
      </c>
      <c r="G46" s="46"/>
      <c r="H46" s="257"/>
      <c r="I46" s="108"/>
      <c r="J46" s="108"/>
      <c r="K46" s="108"/>
      <c r="N46" s="112"/>
      <c r="O46" s="112"/>
      <c r="P46" s="112"/>
    </row>
    <row r="47" spans="1:16" s="35" customFormat="1" x14ac:dyDescent="0.25">
      <c r="A47" s="197">
        <v>3.3</v>
      </c>
      <c r="B47" s="239" t="s">
        <v>23</v>
      </c>
      <c r="C47" s="14" t="s">
        <v>74</v>
      </c>
      <c r="D47" s="33" t="s">
        <v>36</v>
      </c>
      <c r="E47" s="134" t="s">
        <v>4</v>
      </c>
      <c r="F47" s="134" t="s">
        <v>5</v>
      </c>
      <c r="G47" s="117">
        <v>12</v>
      </c>
      <c r="H47" s="257"/>
      <c r="I47" s="108"/>
      <c r="J47" s="108"/>
      <c r="K47" s="108"/>
      <c r="N47" s="112"/>
      <c r="O47" s="112"/>
      <c r="P47" s="112"/>
    </row>
    <row r="48" spans="1:16" s="35" customFormat="1" x14ac:dyDescent="0.25">
      <c r="A48" s="45"/>
      <c r="B48" s="31"/>
      <c r="C48" s="30"/>
      <c r="D48" s="33"/>
      <c r="E48" s="32"/>
      <c r="F48" s="32"/>
      <c r="G48" s="46"/>
      <c r="H48" s="257"/>
      <c r="I48" s="108"/>
      <c r="J48" s="108"/>
      <c r="K48" s="108"/>
      <c r="N48" s="112"/>
      <c r="O48" s="112"/>
      <c r="P48" s="112"/>
    </row>
    <row r="49" spans="1:16" s="35" customFormat="1" hidden="1" x14ac:dyDescent="0.25">
      <c r="A49" s="40"/>
      <c r="B49" s="41" t="s">
        <v>50</v>
      </c>
      <c r="C49" s="65"/>
      <c r="D49" s="43"/>
      <c r="E49" s="42"/>
      <c r="F49" s="42"/>
      <c r="G49" s="44">
        <v>0</v>
      </c>
      <c r="H49" s="256"/>
      <c r="I49" s="107"/>
      <c r="J49" s="107"/>
      <c r="K49" s="107"/>
      <c r="N49" s="112"/>
      <c r="O49" s="112"/>
      <c r="P49" s="112"/>
    </row>
    <row r="50" spans="1:16" s="35" customFormat="1" ht="47.25" hidden="1" x14ac:dyDescent="0.25">
      <c r="A50" s="45"/>
      <c r="B50" s="31" t="s">
        <v>51</v>
      </c>
      <c r="C50" s="30"/>
      <c r="D50" s="33" t="s">
        <v>63</v>
      </c>
      <c r="E50" s="32"/>
      <c r="F50" s="32"/>
      <c r="G50" s="67"/>
      <c r="H50" s="257"/>
      <c r="I50" s="108"/>
      <c r="J50" s="108"/>
      <c r="K50" s="108"/>
      <c r="N50" s="112"/>
      <c r="O50" s="112"/>
      <c r="P50" s="112"/>
    </row>
    <row r="51" spans="1:16" s="35" customFormat="1" hidden="1" x14ac:dyDescent="0.25">
      <c r="A51" s="95"/>
      <c r="B51" s="96"/>
      <c r="C51" s="97"/>
      <c r="D51" s="98"/>
      <c r="E51" s="99"/>
      <c r="F51" s="100"/>
      <c r="G51" s="67"/>
      <c r="H51" s="257"/>
      <c r="I51" s="108"/>
      <c r="J51" s="108"/>
      <c r="K51" s="108"/>
      <c r="N51" s="112"/>
      <c r="O51" s="112"/>
      <c r="P51" s="112"/>
    </row>
    <row r="52" spans="1:16" x14ac:dyDescent="0.25">
      <c r="A52" s="294" t="s">
        <v>84</v>
      </c>
      <c r="B52" s="295"/>
      <c r="C52" s="295"/>
      <c r="D52" s="295"/>
      <c r="E52" s="295"/>
      <c r="F52" s="296"/>
      <c r="G52" s="127">
        <f>G7+G34+G44+G49</f>
        <v>304.25437497123983</v>
      </c>
      <c r="H52" s="260">
        <f>SUM(H7:H50)</f>
        <v>144.69560237852983</v>
      </c>
      <c r="I52" s="110"/>
      <c r="J52" s="110">
        <f>G52-H52</f>
        <v>159.55877259271</v>
      </c>
      <c r="K52" s="110"/>
      <c r="L52" s="81"/>
    </row>
    <row r="53" spans="1:16" ht="16.5" thickBot="1" x14ac:dyDescent="0.3">
      <c r="A53" s="297" t="s">
        <v>161</v>
      </c>
      <c r="B53" s="298"/>
      <c r="C53" s="298"/>
      <c r="D53" s="298"/>
      <c r="E53" s="298"/>
      <c r="F53" s="299"/>
      <c r="G53" s="48"/>
      <c r="H53" s="261"/>
      <c r="I53" s="110"/>
      <c r="J53" s="110"/>
      <c r="K53" s="110"/>
    </row>
    <row r="54" spans="1:16" x14ac:dyDescent="0.25">
      <c r="A54" s="49"/>
      <c r="B54" s="49"/>
      <c r="C54" s="50"/>
      <c r="D54" s="49"/>
      <c r="E54" s="49"/>
      <c r="F54" s="49"/>
      <c r="G54" s="50"/>
    </row>
    <row r="55" spans="1:16" ht="15.95" customHeight="1" x14ac:dyDescent="0.25">
      <c r="A55" s="291" t="s">
        <v>28</v>
      </c>
      <c r="B55" s="291"/>
      <c r="C55" s="291"/>
      <c r="D55" s="291"/>
      <c r="E55" s="51"/>
      <c r="F55" s="51"/>
      <c r="G55" s="52"/>
    </row>
    <row r="56" spans="1:16" ht="15.95" customHeight="1" x14ac:dyDescent="0.25">
      <c r="A56" s="291"/>
      <c r="B56" s="291"/>
      <c r="C56" s="291"/>
      <c r="D56" s="291"/>
      <c r="E56" s="51"/>
      <c r="F56" s="51"/>
      <c r="G56" s="52"/>
    </row>
    <row r="57" spans="1:16" x14ac:dyDescent="0.25">
      <c r="A57" s="37"/>
      <c r="B57" s="51"/>
      <c r="C57" s="37"/>
      <c r="D57" s="80"/>
      <c r="E57" s="38"/>
      <c r="F57" s="38"/>
      <c r="G57" s="39"/>
    </row>
    <row r="58" spans="1:16" x14ac:dyDescent="0.25">
      <c r="A58" s="319" t="s">
        <v>183</v>
      </c>
      <c r="B58" s="319"/>
      <c r="C58" s="319"/>
      <c r="D58" s="319"/>
      <c r="E58" s="38"/>
      <c r="F58" s="38"/>
      <c r="G58" s="39"/>
    </row>
    <row r="59" spans="1:16" ht="41.25" customHeight="1" x14ac:dyDescent="0.25">
      <c r="A59" s="319"/>
      <c r="B59" s="319"/>
      <c r="C59" s="319"/>
      <c r="D59" s="319"/>
      <c r="E59" s="38"/>
      <c r="F59" s="38"/>
      <c r="G59" s="39"/>
    </row>
    <row r="60" spans="1:16" ht="15" customHeight="1" x14ac:dyDescent="0.25">
      <c r="A60" s="37"/>
      <c r="B60" s="51"/>
      <c r="C60" s="37"/>
      <c r="D60" s="196"/>
      <c r="E60" s="38"/>
      <c r="F60" s="38"/>
      <c r="G60" s="39"/>
    </row>
    <row r="61" spans="1:16" ht="15.95" customHeight="1" x14ac:dyDescent="0.25">
      <c r="A61" s="291" t="s">
        <v>192</v>
      </c>
      <c r="B61" s="291"/>
      <c r="C61" s="37"/>
      <c r="D61" s="38"/>
      <c r="E61" s="55" t="s">
        <v>25</v>
      </c>
      <c r="F61" s="38"/>
      <c r="G61" s="39"/>
    </row>
    <row r="62" spans="1:16" ht="24" customHeight="1" x14ac:dyDescent="0.25">
      <c r="A62" s="37"/>
      <c r="B62" s="51"/>
      <c r="C62" s="37"/>
      <c r="D62" s="38"/>
      <c r="E62" s="38"/>
      <c r="F62" s="37" t="s">
        <v>108</v>
      </c>
      <c r="G62" s="39"/>
    </row>
    <row r="63" spans="1:16" x14ac:dyDescent="0.25">
      <c r="B63" s="57"/>
    </row>
    <row r="64" spans="1:16" ht="15.75" customHeight="1" x14ac:dyDescent="0.25">
      <c r="B64" s="57"/>
      <c r="E64" s="55" t="s">
        <v>26</v>
      </c>
    </row>
    <row r="65" spans="2:6" x14ac:dyDescent="0.25">
      <c r="B65" s="57"/>
      <c r="F65" s="37" t="s">
        <v>27</v>
      </c>
    </row>
    <row r="66" spans="2:6" x14ac:dyDescent="0.25">
      <c r="B66" s="57"/>
    </row>
    <row r="67" spans="2:6" x14ac:dyDescent="0.25">
      <c r="B67" s="57"/>
    </row>
  </sheetData>
  <mergeCells count="29">
    <mergeCell ref="B25:B26"/>
    <mergeCell ref="C25:C26"/>
    <mergeCell ref="C38:C40"/>
    <mergeCell ref="A61:B61"/>
    <mergeCell ref="H4:H5"/>
    <mergeCell ref="A55:D56"/>
    <mergeCell ref="A52:F52"/>
    <mergeCell ref="A53:F53"/>
    <mergeCell ref="B6:F6"/>
    <mergeCell ref="B11:B13"/>
    <mergeCell ref="C11:C13"/>
    <mergeCell ref="B20:B21"/>
    <mergeCell ref="B38:B40"/>
    <mergeCell ref="A58:D59"/>
    <mergeCell ref="B15:B16"/>
    <mergeCell ref="B22:B24"/>
    <mergeCell ref="C22:C24"/>
    <mergeCell ref="C20:C21"/>
    <mergeCell ref="B17:B19"/>
    <mergeCell ref="A1:G2"/>
    <mergeCell ref="A4:A5"/>
    <mergeCell ref="B4:B5"/>
    <mergeCell ref="C4:C5"/>
    <mergeCell ref="D4:D5"/>
    <mergeCell ref="E4:E5"/>
    <mergeCell ref="F4:F5"/>
    <mergeCell ref="G4:G5"/>
    <mergeCell ref="C17:C19"/>
    <mergeCell ref="C15:C16"/>
  </mergeCells>
  <printOptions horizontalCentered="1"/>
  <pageMargins left="0" right="0" top="0.39370078740157483" bottom="0.39370078740157483" header="3.937007874015748E-2" footer="0.19685039370078741"/>
  <pageSetup paperSize="9" scale="60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CC"/>
  </sheetPr>
  <dimension ref="A1:O62"/>
  <sheetViews>
    <sheetView topLeftCell="A31" workbookViewId="0">
      <selection activeCell="L43" sqref="J1:L43"/>
    </sheetView>
  </sheetViews>
  <sheetFormatPr defaultColWidth="9.140625" defaultRowHeight="15.75" x14ac:dyDescent="0.25"/>
  <cols>
    <col min="1" max="1" width="9.140625" style="56"/>
    <col min="2" max="2" width="49.28515625" style="36" customWidth="1"/>
    <col min="3" max="3" width="13.140625" style="36" customWidth="1"/>
    <col min="4" max="4" width="52.42578125" style="36" customWidth="1"/>
    <col min="5" max="5" width="26.7109375" style="36" customWidth="1"/>
    <col min="6" max="6" width="25.7109375" style="36" customWidth="1"/>
    <col min="7" max="7" width="15.42578125" style="116" customWidth="1"/>
    <col min="8" max="8" width="13.85546875" style="163" customWidth="1"/>
    <col min="9" max="9" width="9.140625" style="36" customWidth="1"/>
    <col min="10" max="10" width="9.140625" style="185" customWidth="1"/>
    <col min="11" max="12" width="9.140625" style="172" customWidth="1"/>
    <col min="13" max="15" width="9.140625" style="36" customWidth="1"/>
    <col min="16" max="16384" width="9.140625" style="36"/>
  </cols>
  <sheetData>
    <row r="1" spans="1:15" x14ac:dyDescent="0.25">
      <c r="A1" s="284" t="s">
        <v>160</v>
      </c>
      <c r="B1" s="284"/>
      <c r="C1" s="284"/>
      <c r="D1" s="284"/>
      <c r="E1" s="284"/>
      <c r="F1" s="284"/>
      <c r="G1" s="284"/>
    </row>
    <row r="2" spans="1:15" x14ac:dyDescent="0.25">
      <c r="A2" s="284"/>
      <c r="B2" s="284"/>
      <c r="C2" s="284"/>
      <c r="D2" s="284"/>
      <c r="E2" s="284"/>
      <c r="F2" s="284"/>
      <c r="G2" s="284"/>
    </row>
    <row r="3" spans="1:15" ht="16.5" thickBot="1" x14ac:dyDescent="0.3">
      <c r="A3" s="37"/>
      <c r="B3" s="38"/>
      <c r="C3" s="38"/>
      <c r="D3" s="38"/>
      <c r="E3" s="38"/>
      <c r="F3" s="38"/>
      <c r="G3" s="39"/>
      <c r="K3" s="175"/>
      <c r="L3" s="175"/>
    </row>
    <row r="4" spans="1:15" ht="15.75" customHeight="1" x14ac:dyDescent="0.25">
      <c r="A4" s="285" t="s">
        <v>0</v>
      </c>
      <c r="B4" s="287" t="s">
        <v>1</v>
      </c>
      <c r="C4" s="287" t="s">
        <v>2</v>
      </c>
      <c r="D4" s="287" t="s">
        <v>6</v>
      </c>
      <c r="E4" s="287" t="s">
        <v>64</v>
      </c>
      <c r="F4" s="287" t="s">
        <v>3</v>
      </c>
      <c r="G4" s="287" t="s">
        <v>165</v>
      </c>
      <c r="H4" s="316" t="s">
        <v>166</v>
      </c>
    </row>
    <row r="5" spans="1:15" ht="49.5" customHeight="1" thickBot="1" x14ac:dyDescent="0.3">
      <c r="A5" s="286"/>
      <c r="B5" s="288"/>
      <c r="C5" s="288"/>
      <c r="D5" s="288"/>
      <c r="E5" s="288"/>
      <c r="F5" s="288"/>
      <c r="G5" s="288"/>
      <c r="H5" s="317"/>
    </row>
    <row r="6" spans="1:15" ht="27" customHeight="1" x14ac:dyDescent="0.25">
      <c r="A6" s="62"/>
      <c r="B6" s="323" t="s">
        <v>69</v>
      </c>
      <c r="C6" s="323"/>
      <c r="D6" s="323"/>
      <c r="E6" s="323"/>
      <c r="F6" s="323"/>
      <c r="G6" s="71"/>
      <c r="H6" s="262"/>
    </row>
    <row r="7" spans="1:15" s="35" customFormat="1" x14ac:dyDescent="0.25">
      <c r="A7" s="77">
        <v>1</v>
      </c>
      <c r="B7" s="41" t="s">
        <v>29</v>
      </c>
      <c r="C7" s="42"/>
      <c r="D7" s="43"/>
      <c r="E7" s="42"/>
      <c r="F7" s="42"/>
      <c r="G7" s="72">
        <f>SUM(G8:G31)</f>
        <v>58.813015446127736</v>
      </c>
      <c r="H7" s="263">
        <v>47.038853070052099</v>
      </c>
      <c r="J7" s="186"/>
      <c r="K7" s="112"/>
      <c r="L7" s="112"/>
    </row>
    <row r="8" spans="1:15" s="35" customFormat="1" ht="31.5" x14ac:dyDescent="0.25">
      <c r="A8" s="60" t="s">
        <v>75</v>
      </c>
      <c r="B8" s="141" t="s">
        <v>13</v>
      </c>
      <c r="C8" s="140" t="s">
        <v>74</v>
      </c>
      <c r="D8" s="17" t="s">
        <v>14</v>
      </c>
      <c r="E8" s="16" t="s">
        <v>4</v>
      </c>
      <c r="F8" s="16" t="s">
        <v>8</v>
      </c>
      <c r="G8" s="142"/>
      <c r="H8" s="258"/>
      <c r="J8" s="186"/>
      <c r="K8" s="112"/>
      <c r="L8" s="112"/>
    </row>
    <row r="9" spans="1:15" s="35" customFormat="1" x14ac:dyDescent="0.25">
      <c r="A9" s="60" t="s">
        <v>76</v>
      </c>
      <c r="B9" s="141" t="s">
        <v>17</v>
      </c>
      <c r="C9" s="140" t="s">
        <v>74</v>
      </c>
      <c r="D9" s="17" t="s">
        <v>59</v>
      </c>
      <c r="E9" s="16" t="s">
        <v>4</v>
      </c>
      <c r="F9" s="16" t="s">
        <v>5</v>
      </c>
      <c r="G9" s="142"/>
      <c r="H9" s="258"/>
      <c r="J9" s="186"/>
      <c r="K9" s="112"/>
      <c r="L9" s="112"/>
    </row>
    <row r="10" spans="1:15" s="143" customFormat="1" ht="63" x14ac:dyDescent="0.25">
      <c r="A10" s="241" t="s">
        <v>167</v>
      </c>
      <c r="B10" s="82"/>
      <c r="C10" s="115"/>
      <c r="D10" s="162" t="s">
        <v>182</v>
      </c>
      <c r="E10" s="103" t="s">
        <v>7</v>
      </c>
      <c r="F10" s="103" t="s">
        <v>55</v>
      </c>
      <c r="G10" s="238">
        <v>1</v>
      </c>
      <c r="H10" s="258"/>
      <c r="J10" s="186"/>
      <c r="K10" s="112"/>
      <c r="L10" s="112"/>
    </row>
    <row r="11" spans="1:15" s="35" customFormat="1" ht="31.5" x14ac:dyDescent="0.25">
      <c r="A11" s="60" t="s">
        <v>77</v>
      </c>
      <c r="B11" s="303" t="s">
        <v>30</v>
      </c>
      <c r="C11" s="308" t="s">
        <v>74</v>
      </c>
      <c r="D11" s="17" t="s">
        <v>52</v>
      </c>
      <c r="E11" s="16" t="s">
        <v>4</v>
      </c>
      <c r="F11" s="16" t="s">
        <v>53</v>
      </c>
      <c r="G11" s="216"/>
      <c r="H11" s="258"/>
      <c r="J11" s="186"/>
      <c r="K11" s="112"/>
      <c r="L11" s="112"/>
    </row>
    <row r="12" spans="1:15" s="35" customFormat="1" ht="50.1" customHeight="1" x14ac:dyDescent="0.25">
      <c r="A12" s="241" t="s">
        <v>118</v>
      </c>
      <c r="B12" s="318"/>
      <c r="C12" s="310"/>
      <c r="D12" s="145" t="s">
        <v>149</v>
      </c>
      <c r="E12" s="103" t="s">
        <v>7</v>
      </c>
      <c r="F12" s="103" t="s">
        <v>55</v>
      </c>
      <c r="G12" s="238">
        <v>4.9084020594836977</v>
      </c>
      <c r="H12" s="258"/>
      <c r="I12" s="182"/>
      <c r="J12" s="157"/>
      <c r="K12" s="179"/>
      <c r="L12" s="182"/>
      <c r="M12" s="182"/>
      <c r="N12" s="182"/>
      <c r="O12" s="182"/>
    </row>
    <row r="13" spans="1:15" s="35" customFormat="1" x14ac:dyDescent="0.25">
      <c r="A13" s="60" t="s">
        <v>78</v>
      </c>
      <c r="B13" s="141" t="s">
        <v>15</v>
      </c>
      <c r="C13" s="140" t="s">
        <v>74</v>
      </c>
      <c r="D13" s="33" t="s">
        <v>8</v>
      </c>
      <c r="E13" s="134" t="s">
        <v>4</v>
      </c>
      <c r="F13" s="134" t="s">
        <v>8</v>
      </c>
      <c r="G13" s="238"/>
      <c r="H13" s="258"/>
      <c r="J13" s="186"/>
      <c r="K13" s="179"/>
      <c r="L13" s="112"/>
    </row>
    <row r="14" spans="1:15" s="35" customFormat="1" ht="31.5" x14ac:dyDescent="0.25">
      <c r="A14" s="60" t="s">
        <v>79</v>
      </c>
      <c r="B14" s="148" t="s">
        <v>32</v>
      </c>
      <c r="C14" s="149" t="s">
        <v>74</v>
      </c>
      <c r="D14" s="17" t="s">
        <v>65</v>
      </c>
      <c r="E14" s="16" t="s">
        <v>4</v>
      </c>
      <c r="F14" s="16" t="s">
        <v>66</v>
      </c>
      <c r="G14" s="238"/>
      <c r="H14" s="258"/>
      <c r="J14" s="186"/>
      <c r="K14" s="112"/>
      <c r="L14" s="112"/>
    </row>
    <row r="15" spans="1:15" s="35" customFormat="1" ht="31.5" x14ac:dyDescent="0.25">
      <c r="A15" s="144" t="s">
        <v>80</v>
      </c>
      <c r="B15" s="239" t="s">
        <v>16</v>
      </c>
      <c r="C15" s="247" t="s">
        <v>74</v>
      </c>
      <c r="D15" s="17" t="s">
        <v>65</v>
      </c>
      <c r="E15" s="59" t="s">
        <v>31</v>
      </c>
      <c r="F15" s="134" t="s">
        <v>8</v>
      </c>
      <c r="G15" s="238"/>
      <c r="H15" s="258"/>
      <c r="J15" s="186"/>
      <c r="K15" s="177"/>
      <c r="L15" s="177"/>
    </row>
    <row r="16" spans="1:15" s="35" customFormat="1" ht="31.5" x14ac:dyDescent="0.25">
      <c r="A16" s="144" t="s">
        <v>81</v>
      </c>
      <c r="B16" s="303" t="s">
        <v>33</v>
      </c>
      <c r="C16" s="308" t="s">
        <v>74</v>
      </c>
      <c r="D16" s="17" t="s">
        <v>54</v>
      </c>
      <c r="E16" s="16" t="s">
        <v>4</v>
      </c>
      <c r="F16" s="28" t="s">
        <v>53</v>
      </c>
      <c r="G16" s="238"/>
      <c r="H16" s="258"/>
      <c r="J16" s="186"/>
      <c r="K16" s="177"/>
      <c r="L16" s="177"/>
    </row>
    <row r="17" spans="1:12" s="35" customFormat="1" ht="32.1" customHeight="1" x14ac:dyDescent="0.25">
      <c r="A17" s="243" t="s">
        <v>133</v>
      </c>
      <c r="B17" s="304"/>
      <c r="C17" s="309"/>
      <c r="D17" s="145" t="s">
        <v>148</v>
      </c>
      <c r="E17" s="103" t="s">
        <v>7</v>
      </c>
      <c r="F17" s="103" t="s">
        <v>55</v>
      </c>
      <c r="G17" s="238">
        <v>23.928460039983026</v>
      </c>
      <c r="H17" s="258"/>
      <c r="J17" s="186"/>
      <c r="K17" s="179"/>
      <c r="L17" s="112"/>
    </row>
    <row r="18" spans="1:12" s="35" customFormat="1" ht="32.1" customHeight="1" x14ac:dyDescent="0.25">
      <c r="A18" s="243" t="s">
        <v>134</v>
      </c>
      <c r="B18" s="304"/>
      <c r="C18" s="309"/>
      <c r="D18" s="145" t="s">
        <v>152</v>
      </c>
      <c r="E18" s="103" t="s">
        <v>7</v>
      </c>
      <c r="F18" s="103" t="s">
        <v>55</v>
      </c>
      <c r="G18" s="238">
        <v>7.9761533466610084</v>
      </c>
      <c r="H18" s="258"/>
      <c r="J18" s="184"/>
      <c r="K18" s="179"/>
      <c r="L18" s="177"/>
    </row>
    <row r="19" spans="1:12" s="35" customFormat="1" ht="20.25" customHeight="1" x14ac:dyDescent="0.25">
      <c r="A19" s="60" t="s">
        <v>87</v>
      </c>
      <c r="B19" s="303" t="s">
        <v>18</v>
      </c>
      <c r="C19" s="308" t="s">
        <v>74</v>
      </c>
      <c r="D19" s="17" t="s">
        <v>19</v>
      </c>
      <c r="E19" s="16" t="s">
        <v>7</v>
      </c>
      <c r="F19" s="28" t="s">
        <v>53</v>
      </c>
      <c r="G19" s="250"/>
      <c r="H19" s="271"/>
      <c r="J19" s="184"/>
      <c r="K19" s="179"/>
      <c r="L19" s="177"/>
    </row>
    <row r="20" spans="1:12" s="35" customFormat="1" ht="20.25" customHeight="1" x14ac:dyDescent="0.25">
      <c r="A20" s="243" t="s">
        <v>109</v>
      </c>
      <c r="B20" s="304"/>
      <c r="C20" s="309"/>
      <c r="D20" s="151" t="s">
        <v>146</v>
      </c>
      <c r="E20" s="152" t="s">
        <v>7</v>
      </c>
      <c r="F20" s="152" t="s">
        <v>5</v>
      </c>
      <c r="G20" s="249">
        <v>9</v>
      </c>
      <c r="H20" s="272"/>
      <c r="J20" s="184"/>
      <c r="K20" s="179"/>
      <c r="L20" s="177"/>
    </row>
    <row r="21" spans="1:12" s="35" customFormat="1" ht="26.25" customHeight="1" x14ac:dyDescent="0.25">
      <c r="A21" s="243" t="s">
        <v>127</v>
      </c>
      <c r="B21" s="304"/>
      <c r="C21" s="309"/>
      <c r="D21" s="145" t="s">
        <v>145</v>
      </c>
      <c r="E21" s="103" t="s">
        <v>7</v>
      </c>
      <c r="F21" s="103" t="s">
        <v>8</v>
      </c>
      <c r="G21" s="235">
        <v>5</v>
      </c>
      <c r="H21" s="273"/>
      <c r="I21" s="143"/>
      <c r="J21" s="184"/>
      <c r="K21" s="179"/>
      <c r="L21" s="112"/>
    </row>
    <row r="22" spans="1:12" s="143" customFormat="1" ht="54.95" customHeight="1" x14ac:dyDescent="0.25">
      <c r="A22" s="241" t="s">
        <v>164</v>
      </c>
      <c r="B22" s="318"/>
      <c r="C22" s="155"/>
      <c r="D22" s="145" t="s">
        <v>163</v>
      </c>
      <c r="E22" s="103" t="s">
        <v>7</v>
      </c>
      <c r="F22" s="111" t="s">
        <v>105</v>
      </c>
      <c r="G22" s="238">
        <v>5</v>
      </c>
      <c r="H22" s="258"/>
      <c r="J22" s="184"/>
      <c r="K22" s="179"/>
      <c r="L22" s="177"/>
    </row>
    <row r="23" spans="1:12" s="35" customFormat="1" ht="47.25" x14ac:dyDescent="0.25">
      <c r="A23" s="60" t="s">
        <v>88</v>
      </c>
      <c r="B23" s="239" t="s">
        <v>9</v>
      </c>
      <c r="C23" s="240" t="s">
        <v>74</v>
      </c>
      <c r="D23" s="33" t="s">
        <v>56</v>
      </c>
      <c r="E23" s="134" t="s">
        <v>7</v>
      </c>
      <c r="F23" s="134" t="s">
        <v>8</v>
      </c>
      <c r="G23" s="238"/>
      <c r="H23" s="258"/>
      <c r="J23" s="186"/>
      <c r="K23" s="112"/>
      <c r="L23" s="112"/>
    </row>
    <row r="24" spans="1:12" s="35" customFormat="1" ht="47.25" x14ac:dyDescent="0.25">
      <c r="A24" s="60" t="s">
        <v>89</v>
      </c>
      <c r="B24" s="148" t="s">
        <v>20</v>
      </c>
      <c r="C24" s="149" t="s">
        <v>74</v>
      </c>
      <c r="D24" s="17" t="s">
        <v>57</v>
      </c>
      <c r="E24" s="16" t="s">
        <v>4</v>
      </c>
      <c r="F24" s="16" t="s">
        <v>53</v>
      </c>
      <c r="G24" s="216"/>
      <c r="H24" s="258"/>
      <c r="J24" s="186"/>
      <c r="K24" s="112"/>
      <c r="L24" s="112"/>
    </row>
    <row r="25" spans="1:12" s="35" customFormat="1" ht="47.25" x14ac:dyDescent="0.25">
      <c r="A25" s="60" t="s">
        <v>90</v>
      </c>
      <c r="B25" s="141" t="s">
        <v>10</v>
      </c>
      <c r="C25" s="154" t="s">
        <v>74</v>
      </c>
      <c r="D25" s="17" t="s">
        <v>58</v>
      </c>
      <c r="E25" s="16" t="s">
        <v>4</v>
      </c>
      <c r="F25" s="16" t="s">
        <v>53</v>
      </c>
      <c r="G25" s="216"/>
      <c r="H25" s="258"/>
      <c r="J25" s="186"/>
      <c r="K25" s="112"/>
      <c r="L25" s="112"/>
    </row>
    <row r="26" spans="1:12" s="35" customFormat="1" ht="31.5" x14ac:dyDescent="0.25">
      <c r="A26" s="60" t="s">
        <v>91</v>
      </c>
      <c r="B26" s="303" t="s">
        <v>11</v>
      </c>
      <c r="C26" s="308" t="s">
        <v>74</v>
      </c>
      <c r="D26" s="17" t="s">
        <v>60</v>
      </c>
      <c r="E26" s="16" t="s">
        <v>7</v>
      </c>
      <c r="F26" s="16" t="s">
        <v>5</v>
      </c>
      <c r="G26" s="142"/>
      <c r="H26" s="258"/>
      <c r="J26" s="186"/>
      <c r="K26" s="112"/>
      <c r="L26" s="112"/>
    </row>
    <row r="27" spans="1:12" s="143" customFormat="1" ht="31.5" x14ac:dyDescent="0.25">
      <c r="A27" s="223"/>
      <c r="B27" s="318"/>
      <c r="C27" s="310"/>
      <c r="D27" s="236" t="s">
        <v>191</v>
      </c>
      <c r="E27" s="237" t="s">
        <v>7</v>
      </c>
      <c r="F27" s="237" t="s">
        <v>5</v>
      </c>
      <c r="G27" s="238">
        <v>2</v>
      </c>
      <c r="H27" s="258"/>
      <c r="J27" s="186"/>
      <c r="K27" s="112"/>
      <c r="L27" s="112"/>
    </row>
    <row r="28" spans="1:12" s="35" customFormat="1" ht="31.5" x14ac:dyDescent="0.25">
      <c r="A28" s="60" t="s">
        <v>92</v>
      </c>
      <c r="B28" s="141" t="s">
        <v>34</v>
      </c>
      <c r="C28" s="154" t="s">
        <v>74</v>
      </c>
      <c r="D28" s="17" t="s">
        <v>61</v>
      </c>
      <c r="E28" s="16"/>
      <c r="F28" s="16"/>
      <c r="G28" s="142"/>
      <c r="H28" s="258"/>
      <c r="J28" s="186"/>
      <c r="K28" s="112"/>
      <c r="L28" s="112"/>
    </row>
    <row r="29" spans="1:12" s="35" customFormat="1" x14ac:dyDescent="0.25">
      <c r="A29" s="60" t="s">
        <v>93</v>
      </c>
      <c r="B29" s="141" t="s">
        <v>12</v>
      </c>
      <c r="C29" s="154" t="s">
        <v>74</v>
      </c>
      <c r="D29" s="17" t="s">
        <v>62</v>
      </c>
      <c r="E29" s="16" t="s">
        <v>4</v>
      </c>
      <c r="F29" s="16" t="s">
        <v>5</v>
      </c>
      <c r="G29" s="142"/>
      <c r="H29" s="258"/>
      <c r="J29" s="186"/>
      <c r="K29" s="112"/>
      <c r="L29" s="112"/>
    </row>
    <row r="30" spans="1:12" s="11" customFormat="1" ht="31.5" x14ac:dyDescent="0.25">
      <c r="A30" s="150">
        <v>1.1499999999999999</v>
      </c>
      <c r="B30" s="136" t="s">
        <v>101</v>
      </c>
      <c r="C30" s="133" t="s">
        <v>74</v>
      </c>
      <c r="D30" s="92" t="s">
        <v>116</v>
      </c>
      <c r="E30" s="16" t="s">
        <v>4</v>
      </c>
      <c r="F30" s="16" t="s">
        <v>5</v>
      </c>
      <c r="G30" s="142"/>
      <c r="H30" s="258"/>
      <c r="J30" s="186"/>
      <c r="K30" s="112"/>
      <c r="L30" s="112"/>
    </row>
    <row r="31" spans="1:12" s="35" customFormat="1" x14ac:dyDescent="0.25">
      <c r="A31" s="135"/>
      <c r="B31" s="141"/>
      <c r="C31" s="134"/>
      <c r="D31" s="33"/>
      <c r="E31" s="134"/>
      <c r="F31" s="134"/>
      <c r="G31" s="142"/>
      <c r="H31" s="258"/>
      <c r="J31" s="186"/>
      <c r="K31" s="112"/>
      <c r="L31" s="112"/>
    </row>
    <row r="32" spans="1:12" s="35" customFormat="1" x14ac:dyDescent="0.25">
      <c r="A32" s="77">
        <v>2</v>
      </c>
      <c r="B32" s="41" t="s">
        <v>38</v>
      </c>
      <c r="C32" s="42"/>
      <c r="D32" s="43"/>
      <c r="E32" s="42"/>
      <c r="F32" s="42"/>
      <c r="G32" s="72">
        <f>SUM(G33:G41)</f>
        <v>4.9084020594836977</v>
      </c>
      <c r="H32" s="263">
        <v>14.827464554690337</v>
      </c>
      <c r="J32" s="186"/>
      <c r="K32" s="112"/>
      <c r="L32" s="112"/>
    </row>
    <row r="33" spans="1:12" s="35" customFormat="1" x14ac:dyDescent="0.25">
      <c r="A33" s="135">
        <v>2.1</v>
      </c>
      <c r="B33" s="141" t="s">
        <v>39</v>
      </c>
      <c r="C33" s="140" t="s">
        <v>74</v>
      </c>
      <c r="D33" s="33" t="s">
        <v>40</v>
      </c>
      <c r="E33" s="134" t="s">
        <v>4</v>
      </c>
      <c r="F33" s="134" t="s">
        <v>55</v>
      </c>
      <c r="G33" s="142"/>
      <c r="H33" s="265"/>
      <c r="J33" s="186"/>
      <c r="K33" s="112"/>
      <c r="L33" s="112"/>
    </row>
    <row r="34" spans="1:12" s="35" customFormat="1" ht="31.5" x14ac:dyDescent="0.25">
      <c r="A34" s="135">
        <v>2.2000000000000002</v>
      </c>
      <c r="B34" s="141" t="s">
        <v>21</v>
      </c>
      <c r="C34" s="140" t="s">
        <v>74</v>
      </c>
      <c r="D34" s="33" t="s">
        <v>41</v>
      </c>
      <c r="E34" s="134" t="s">
        <v>4</v>
      </c>
      <c r="F34" s="134" t="s">
        <v>55</v>
      </c>
      <c r="G34" s="142"/>
      <c r="H34" s="265"/>
      <c r="J34" s="184"/>
      <c r="K34" s="179"/>
      <c r="L34" s="177"/>
    </row>
    <row r="35" spans="1:12" s="35" customFormat="1" ht="31.5" x14ac:dyDescent="0.25">
      <c r="A35" s="135">
        <v>2.2999999999999998</v>
      </c>
      <c r="B35" s="141" t="s">
        <v>42</v>
      </c>
      <c r="C35" s="140" t="s">
        <v>74</v>
      </c>
      <c r="D35" s="33" t="s">
        <v>43</v>
      </c>
      <c r="E35" s="134" t="s">
        <v>4</v>
      </c>
      <c r="F35" s="134" t="s">
        <v>55</v>
      </c>
      <c r="G35" s="216"/>
      <c r="H35" s="265"/>
      <c r="J35" s="184"/>
      <c r="K35" s="179"/>
      <c r="L35" s="177"/>
    </row>
    <row r="36" spans="1:12" s="35" customFormat="1" ht="31.5" x14ac:dyDescent="0.25">
      <c r="A36" s="135">
        <v>2.4</v>
      </c>
      <c r="B36" s="303" t="s">
        <v>22</v>
      </c>
      <c r="C36" s="308" t="s">
        <v>74</v>
      </c>
      <c r="D36" s="17" t="s">
        <v>19</v>
      </c>
      <c r="E36" s="16" t="s">
        <v>7</v>
      </c>
      <c r="F36" s="28" t="s">
        <v>53</v>
      </c>
      <c r="G36" s="216"/>
      <c r="H36" s="265"/>
      <c r="J36" s="184"/>
      <c r="K36" s="179"/>
      <c r="L36" s="112"/>
    </row>
    <row r="37" spans="1:12" s="161" customFormat="1" x14ac:dyDescent="0.25">
      <c r="A37" s="158" t="s">
        <v>113</v>
      </c>
      <c r="B37" s="304"/>
      <c r="C37" s="309"/>
      <c r="D37" s="145" t="s">
        <v>106</v>
      </c>
      <c r="E37" s="103" t="s">
        <v>7</v>
      </c>
      <c r="F37" s="103" t="s">
        <v>5</v>
      </c>
      <c r="G37" s="235">
        <v>3.0677512871773112</v>
      </c>
      <c r="H37" s="270"/>
      <c r="J37" s="184"/>
      <c r="K37" s="179"/>
      <c r="L37" s="112"/>
    </row>
    <row r="38" spans="1:12" s="161" customFormat="1" x14ac:dyDescent="0.25">
      <c r="A38" s="158" t="s">
        <v>114</v>
      </c>
      <c r="B38" s="318"/>
      <c r="C38" s="310"/>
      <c r="D38" s="145" t="s">
        <v>107</v>
      </c>
      <c r="E38" s="103" t="s">
        <v>7</v>
      </c>
      <c r="F38" s="103" t="s">
        <v>55</v>
      </c>
      <c r="G38" s="235">
        <v>1.8406507723063865</v>
      </c>
      <c r="H38" s="270"/>
      <c r="J38" s="184"/>
      <c r="K38" s="179"/>
      <c r="L38" s="112"/>
    </row>
    <row r="39" spans="1:12" s="35" customFormat="1" x14ac:dyDescent="0.25">
      <c r="A39" s="135">
        <v>2.5</v>
      </c>
      <c r="B39" s="141" t="s">
        <v>44</v>
      </c>
      <c r="C39" s="140" t="s">
        <v>74</v>
      </c>
      <c r="D39" s="33" t="s">
        <v>36</v>
      </c>
      <c r="E39" s="134" t="s">
        <v>4</v>
      </c>
      <c r="F39" s="134" t="s">
        <v>5</v>
      </c>
      <c r="G39" s="216"/>
      <c r="H39" s="265"/>
      <c r="J39" s="186"/>
      <c r="K39" s="112"/>
      <c r="L39" s="112"/>
    </row>
    <row r="40" spans="1:12" s="35" customFormat="1" ht="31.5" x14ac:dyDescent="0.25">
      <c r="A40" s="135">
        <v>2.6</v>
      </c>
      <c r="B40" s="141" t="s">
        <v>45</v>
      </c>
      <c r="C40" s="140" t="s">
        <v>74</v>
      </c>
      <c r="D40" s="33" t="s">
        <v>35</v>
      </c>
      <c r="E40" s="134" t="s">
        <v>7</v>
      </c>
      <c r="F40" s="134"/>
      <c r="G40" s="216"/>
      <c r="H40" s="265"/>
      <c r="J40" s="186"/>
      <c r="K40" s="112"/>
      <c r="L40" s="112"/>
    </row>
    <row r="41" spans="1:12" s="35" customFormat="1" x14ac:dyDescent="0.25">
      <c r="A41" s="135"/>
      <c r="B41" s="141"/>
      <c r="C41" s="140"/>
      <c r="D41" s="33"/>
      <c r="E41" s="134"/>
      <c r="F41" s="134"/>
      <c r="G41" s="142"/>
      <c r="H41" s="265"/>
      <c r="J41" s="186"/>
      <c r="K41" s="112"/>
      <c r="L41" s="112"/>
    </row>
    <row r="42" spans="1:12" s="35" customFormat="1" x14ac:dyDescent="0.25">
      <c r="A42" s="77">
        <v>3</v>
      </c>
      <c r="B42" s="41" t="s">
        <v>46</v>
      </c>
      <c r="C42" s="42"/>
      <c r="D42" s="43"/>
      <c r="E42" s="42"/>
      <c r="F42" s="42"/>
      <c r="G42" s="72">
        <f>SUM(G43:G45)</f>
        <v>0</v>
      </c>
      <c r="H42" s="263">
        <v>7.1580863367470586</v>
      </c>
      <c r="J42" s="186"/>
      <c r="K42" s="112"/>
      <c r="L42" s="112"/>
    </row>
    <row r="43" spans="1:12" s="35" customFormat="1" x14ac:dyDescent="0.25">
      <c r="A43" s="135">
        <v>3.1</v>
      </c>
      <c r="B43" s="141" t="s">
        <v>47</v>
      </c>
      <c r="C43" s="140" t="s">
        <v>74</v>
      </c>
      <c r="D43" s="33" t="s">
        <v>48</v>
      </c>
      <c r="E43" s="134" t="s">
        <v>4</v>
      </c>
      <c r="F43" s="134" t="s">
        <v>55</v>
      </c>
      <c r="G43" s="142"/>
      <c r="H43" s="265"/>
      <c r="J43" s="186"/>
      <c r="K43" s="112"/>
      <c r="L43" s="112"/>
    </row>
    <row r="44" spans="1:12" s="35" customFormat="1" x14ac:dyDescent="0.25">
      <c r="A44" s="135">
        <v>3.2</v>
      </c>
      <c r="B44" s="141" t="s">
        <v>49</v>
      </c>
      <c r="C44" s="140" t="s">
        <v>74</v>
      </c>
      <c r="D44" s="33" t="s">
        <v>102</v>
      </c>
      <c r="E44" s="134" t="s">
        <v>4</v>
      </c>
      <c r="F44" s="134" t="s">
        <v>5</v>
      </c>
      <c r="G44" s="142"/>
      <c r="H44" s="265"/>
      <c r="J44" s="186"/>
      <c r="K44" s="112"/>
      <c r="L44" s="112"/>
    </row>
    <row r="45" spans="1:12" s="35" customFormat="1" x14ac:dyDescent="0.25">
      <c r="A45" s="135">
        <v>3.3</v>
      </c>
      <c r="B45" s="141" t="s">
        <v>23</v>
      </c>
      <c r="C45" s="140" t="s">
        <v>74</v>
      </c>
      <c r="D45" s="33" t="s">
        <v>36</v>
      </c>
      <c r="E45" s="134" t="s">
        <v>4</v>
      </c>
      <c r="F45" s="134" t="s">
        <v>5</v>
      </c>
      <c r="G45" s="142"/>
      <c r="H45" s="265"/>
      <c r="J45" s="186"/>
      <c r="K45" s="112"/>
      <c r="L45" s="112"/>
    </row>
    <row r="46" spans="1:12" s="35" customFormat="1" x14ac:dyDescent="0.25">
      <c r="A46" s="135"/>
      <c r="B46" s="141"/>
      <c r="C46" s="134"/>
      <c r="D46" s="33"/>
      <c r="E46" s="134"/>
      <c r="F46" s="134"/>
      <c r="G46" s="142"/>
      <c r="H46" s="258"/>
      <c r="J46" s="186"/>
      <c r="K46" s="112"/>
      <c r="L46" s="112"/>
    </row>
    <row r="47" spans="1:12" s="35" customFormat="1" hidden="1" x14ac:dyDescent="0.25">
      <c r="A47" s="40"/>
      <c r="B47" s="41" t="s">
        <v>50</v>
      </c>
      <c r="C47" s="42"/>
      <c r="D47" s="43"/>
      <c r="E47" s="42"/>
      <c r="F47" s="42"/>
      <c r="G47" s="72"/>
      <c r="H47" s="263"/>
      <c r="J47" s="186"/>
      <c r="K47" s="112"/>
      <c r="L47" s="112"/>
    </row>
    <row r="48" spans="1:12" s="35" customFormat="1" ht="47.25" hidden="1" x14ac:dyDescent="0.25">
      <c r="A48" s="135"/>
      <c r="B48" s="141" t="s">
        <v>51</v>
      </c>
      <c r="C48" s="134"/>
      <c r="D48" s="33" t="s">
        <v>63</v>
      </c>
      <c r="E48" s="134"/>
      <c r="F48" s="134"/>
      <c r="G48" s="142"/>
      <c r="H48" s="258"/>
      <c r="J48" s="185"/>
      <c r="K48" s="172"/>
      <c r="L48" s="172"/>
    </row>
    <row r="49" spans="1:8" x14ac:dyDescent="0.25">
      <c r="A49" s="294" t="s">
        <v>84</v>
      </c>
      <c r="B49" s="295"/>
      <c r="C49" s="295"/>
      <c r="D49" s="295"/>
      <c r="E49" s="295"/>
      <c r="F49" s="296"/>
      <c r="G49" s="73">
        <f>SUM(G8:G46)</f>
        <v>68.629819565095133</v>
      </c>
      <c r="H49" s="266">
        <f>SUM(H7:H48)</f>
        <v>69.024403961489497</v>
      </c>
    </row>
    <row r="50" spans="1:8" ht="16.5" thickBot="1" x14ac:dyDescent="0.3">
      <c r="A50" s="321" t="s">
        <v>161</v>
      </c>
      <c r="B50" s="322"/>
      <c r="C50" s="322"/>
      <c r="D50" s="322"/>
      <c r="E50" s="322"/>
      <c r="F50" s="322"/>
      <c r="G50" s="74"/>
      <c r="H50" s="267"/>
    </row>
    <row r="51" spans="1:8" ht="15.95" customHeight="1" x14ac:dyDescent="0.25">
      <c r="A51" s="320"/>
      <c r="B51" s="320"/>
      <c r="C51" s="320"/>
      <c r="D51" s="320"/>
      <c r="E51" s="320"/>
      <c r="F51" s="320"/>
      <c r="G51" s="320"/>
      <c r="H51" s="164"/>
    </row>
    <row r="52" spans="1:8" ht="15.95" customHeight="1" x14ac:dyDescent="0.25">
      <c r="A52" s="291" t="s">
        <v>28</v>
      </c>
      <c r="B52" s="291"/>
      <c r="C52" s="291"/>
      <c r="D52" s="291"/>
      <c r="E52" s="51"/>
      <c r="F52" s="51"/>
      <c r="G52" s="118"/>
      <c r="H52" s="164"/>
    </row>
    <row r="53" spans="1:8" ht="15.95" customHeight="1" x14ac:dyDescent="0.25">
      <c r="A53" s="291"/>
      <c r="B53" s="291"/>
      <c r="C53" s="291"/>
      <c r="D53" s="291"/>
      <c r="E53" s="51"/>
      <c r="F53" s="51"/>
      <c r="G53" s="118"/>
      <c r="H53" s="164"/>
    </row>
    <row r="54" spans="1:8" ht="15.95" customHeight="1" x14ac:dyDescent="0.25">
      <c r="A54" s="101"/>
      <c r="B54" s="101"/>
      <c r="C54" s="101"/>
      <c r="D54" s="101"/>
      <c r="E54" s="51"/>
      <c r="F54" s="51"/>
      <c r="G54" s="118"/>
      <c r="H54" s="164"/>
    </row>
    <row r="55" spans="1:8" ht="15.95" customHeight="1" x14ac:dyDescent="0.25">
      <c r="A55" s="101"/>
      <c r="B55" s="101"/>
      <c r="C55" s="101"/>
      <c r="D55" s="101"/>
      <c r="E55" s="51"/>
      <c r="F55" s="51"/>
      <c r="G55" s="118"/>
      <c r="H55" s="164"/>
    </row>
    <row r="56" spans="1:8" ht="15.75" customHeight="1" x14ac:dyDescent="0.25">
      <c r="A56" s="291" t="s">
        <v>192</v>
      </c>
      <c r="B56" s="291"/>
      <c r="C56" s="38"/>
      <c r="D56" s="38"/>
      <c r="E56" s="55" t="s">
        <v>25</v>
      </c>
      <c r="F56" s="38"/>
      <c r="G56" s="39"/>
    </row>
    <row r="57" spans="1:8" x14ac:dyDescent="0.25">
      <c r="A57" s="37"/>
      <c r="B57" s="51"/>
      <c r="C57" s="38"/>
      <c r="D57" s="38"/>
      <c r="E57" s="38"/>
      <c r="F57" s="37" t="s">
        <v>108</v>
      </c>
      <c r="G57" s="39"/>
    </row>
    <row r="58" spans="1:8" x14ac:dyDescent="0.25">
      <c r="B58" s="57"/>
    </row>
    <row r="59" spans="1:8" x14ac:dyDescent="0.25">
      <c r="B59" s="57"/>
      <c r="E59" s="55" t="s">
        <v>26</v>
      </c>
    </row>
    <row r="60" spans="1:8" x14ac:dyDescent="0.25">
      <c r="B60" s="57"/>
      <c r="F60" s="37" t="s">
        <v>27</v>
      </c>
    </row>
    <row r="61" spans="1:8" x14ac:dyDescent="0.25">
      <c r="B61" s="57"/>
    </row>
    <row r="62" spans="1:8" x14ac:dyDescent="0.25">
      <c r="B62" s="57"/>
    </row>
  </sheetData>
  <mergeCells count="25">
    <mergeCell ref="C26:C27"/>
    <mergeCell ref="B26:B27"/>
    <mergeCell ref="A56:B56"/>
    <mergeCell ref="H4:H5"/>
    <mergeCell ref="A51:G51"/>
    <mergeCell ref="A52:D53"/>
    <mergeCell ref="A49:F49"/>
    <mergeCell ref="A50:F50"/>
    <mergeCell ref="B6:F6"/>
    <mergeCell ref="B11:B12"/>
    <mergeCell ref="C11:C12"/>
    <mergeCell ref="C19:C21"/>
    <mergeCell ref="B36:B38"/>
    <mergeCell ref="C36:C38"/>
    <mergeCell ref="B16:B18"/>
    <mergeCell ref="C16:C18"/>
    <mergeCell ref="B19:B22"/>
    <mergeCell ref="A1:G2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" right="0" top="0.39370078740157483" bottom="0.39370078740157483" header="0.11811023622047245" footer="0.11811023622047245"/>
  <pageSetup paperSize="9" scale="70" orientation="landscape" r:id="rId1"/>
  <headerFoot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CC"/>
  </sheetPr>
  <dimension ref="A1:L67"/>
  <sheetViews>
    <sheetView topLeftCell="A42" workbookViewId="0">
      <selection activeCell="M59" sqref="I1:M59"/>
    </sheetView>
  </sheetViews>
  <sheetFormatPr defaultColWidth="9.140625" defaultRowHeight="15.75" x14ac:dyDescent="0.25"/>
  <cols>
    <col min="1" max="1" width="9.140625" style="13"/>
    <col min="2" max="2" width="50.7109375" style="1" customWidth="1"/>
    <col min="3" max="3" width="13.140625" style="13" customWidth="1"/>
    <col min="4" max="4" width="49.28515625" style="1" customWidth="1"/>
    <col min="5" max="5" width="27.7109375" style="1" customWidth="1"/>
    <col min="6" max="6" width="26.7109375" style="1" customWidth="1"/>
    <col min="7" max="7" width="15.42578125" style="23" customWidth="1"/>
    <col min="8" max="8" width="14" style="163" customWidth="1"/>
    <col min="9" max="9" width="9.140625" style="1" customWidth="1"/>
    <col min="10" max="10" width="9.140625" style="188" customWidth="1"/>
    <col min="11" max="12" width="9.140625" style="1" customWidth="1"/>
    <col min="13" max="16384" width="9.140625" style="1"/>
  </cols>
  <sheetData>
    <row r="1" spans="1:12" x14ac:dyDescent="0.25">
      <c r="A1" s="327" t="s">
        <v>160</v>
      </c>
      <c r="B1" s="327"/>
      <c r="C1" s="327"/>
      <c r="D1" s="327"/>
      <c r="E1" s="327"/>
      <c r="F1" s="327"/>
      <c r="G1" s="327"/>
    </row>
    <row r="2" spans="1:12" x14ac:dyDescent="0.25">
      <c r="A2" s="327"/>
      <c r="B2" s="327"/>
      <c r="C2" s="327"/>
      <c r="D2" s="327"/>
      <c r="E2" s="327"/>
      <c r="F2" s="327"/>
      <c r="G2" s="327"/>
    </row>
    <row r="3" spans="1:12" ht="16.5" thickBot="1" x14ac:dyDescent="0.3">
      <c r="A3" s="9"/>
      <c r="B3" s="3"/>
      <c r="C3" s="9"/>
      <c r="D3" s="3"/>
      <c r="E3" s="3"/>
      <c r="F3" s="3"/>
      <c r="G3" s="22"/>
      <c r="J3" s="183"/>
      <c r="K3" s="175"/>
      <c r="L3" s="175"/>
    </row>
    <row r="4" spans="1:12" ht="15.75" customHeight="1" x14ac:dyDescent="0.25">
      <c r="A4" s="285" t="s">
        <v>0</v>
      </c>
      <c r="B4" s="287" t="s">
        <v>1</v>
      </c>
      <c r="C4" s="287" t="s">
        <v>2</v>
      </c>
      <c r="D4" s="287" t="s">
        <v>6</v>
      </c>
      <c r="E4" s="287" t="s">
        <v>64</v>
      </c>
      <c r="F4" s="287" t="s">
        <v>3</v>
      </c>
      <c r="G4" s="287" t="s">
        <v>165</v>
      </c>
      <c r="H4" s="316" t="s">
        <v>166</v>
      </c>
      <c r="J4" s="183"/>
      <c r="K4" s="172"/>
      <c r="L4" s="172"/>
    </row>
    <row r="5" spans="1:12" ht="57.75" customHeight="1" thickBot="1" x14ac:dyDescent="0.3">
      <c r="A5" s="286"/>
      <c r="B5" s="288"/>
      <c r="C5" s="288"/>
      <c r="D5" s="288"/>
      <c r="E5" s="288"/>
      <c r="F5" s="288"/>
      <c r="G5" s="288"/>
      <c r="H5" s="317"/>
    </row>
    <row r="6" spans="1:12" ht="27" customHeight="1" x14ac:dyDescent="0.25">
      <c r="A6" s="61"/>
      <c r="B6" s="328" t="s">
        <v>70</v>
      </c>
      <c r="C6" s="329"/>
      <c r="D6" s="329"/>
      <c r="E6" s="329"/>
      <c r="F6" s="330"/>
      <c r="G6" s="70"/>
      <c r="H6" s="262"/>
    </row>
    <row r="7" spans="1:12" s="11" customFormat="1" x14ac:dyDescent="0.25">
      <c r="A7" s="76">
        <v>1</v>
      </c>
      <c r="B7" s="19" t="s">
        <v>29</v>
      </c>
      <c r="C7" s="18"/>
      <c r="D7" s="21"/>
      <c r="E7" s="20"/>
      <c r="F7" s="20"/>
      <c r="G7" s="24">
        <f>SUM(G8:G35)</f>
        <v>51.118402059483707</v>
      </c>
      <c r="H7" s="263">
        <v>35.790431683735292</v>
      </c>
      <c r="J7" s="189"/>
    </row>
    <row r="8" spans="1:12" s="11" customFormat="1" ht="31.5" x14ac:dyDescent="0.25">
      <c r="A8" s="27">
        <v>1.1000000000000001</v>
      </c>
      <c r="B8" s="171" t="s">
        <v>13</v>
      </c>
      <c r="C8" s="14" t="s">
        <v>74</v>
      </c>
      <c r="D8" s="17" t="s">
        <v>14</v>
      </c>
      <c r="E8" s="16" t="s">
        <v>4</v>
      </c>
      <c r="F8" s="16" t="s">
        <v>8</v>
      </c>
      <c r="G8" s="25"/>
      <c r="H8" s="258"/>
      <c r="J8" s="189"/>
    </row>
    <row r="9" spans="1:12" s="11" customFormat="1" x14ac:dyDescent="0.25">
      <c r="A9" s="27">
        <v>1.2</v>
      </c>
      <c r="B9" s="171" t="s">
        <v>17</v>
      </c>
      <c r="C9" s="14" t="s">
        <v>74</v>
      </c>
      <c r="D9" s="17" t="s">
        <v>59</v>
      </c>
      <c r="E9" s="16" t="s">
        <v>4</v>
      </c>
      <c r="F9" s="16" t="s">
        <v>5</v>
      </c>
      <c r="G9" s="25"/>
      <c r="H9" s="258"/>
      <c r="J9" s="189"/>
    </row>
    <row r="10" spans="1:12" s="11" customFormat="1" ht="31.5" x14ac:dyDescent="0.25">
      <c r="A10" s="27">
        <v>1.3</v>
      </c>
      <c r="B10" s="333" t="s">
        <v>30</v>
      </c>
      <c r="C10" s="313" t="s">
        <v>74</v>
      </c>
      <c r="D10" s="17" t="s">
        <v>52</v>
      </c>
      <c r="E10" s="16" t="s">
        <v>4</v>
      </c>
      <c r="F10" s="16" t="s">
        <v>53</v>
      </c>
      <c r="G10" s="25"/>
      <c r="H10" s="258"/>
      <c r="J10" s="189"/>
    </row>
    <row r="11" spans="1:12" s="11" customFormat="1" ht="31.5" x14ac:dyDescent="0.25">
      <c r="A11" s="114" t="s">
        <v>117</v>
      </c>
      <c r="B11" s="334"/>
      <c r="C11" s="315"/>
      <c r="D11" s="129" t="s">
        <v>187</v>
      </c>
      <c r="E11" s="103" t="s">
        <v>7</v>
      </c>
      <c r="F11" s="130" t="s">
        <v>8</v>
      </c>
      <c r="G11" s="204">
        <v>1.53</v>
      </c>
      <c r="H11" s="258"/>
      <c r="J11" s="189"/>
    </row>
    <row r="12" spans="1:12" s="35" customFormat="1" x14ac:dyDescent="0.25">
      <c r="A12" s="45">
        <v>1.4</v>
      </c>
      <c r="B12" s="311" t="s">
        <v>15</v>
      </c>
      <c r="C12" s="133" t="s">
        <v>74</v>
      </c>
      <c r="D12" s="33" t="s">
        <v>136</v>
      </c>
      <c r="E12" s="32" t="s">
        <v>4</v>
      </c>
      <c r="F12" s="32" t="s">
        <v>8</v>
      </c>
      <c r="G12" s="202"/>
      <c r="H12" s="257"/>
      <c r="J12" s="190"/>
    </row>
    <row r="13" spans="1:12" s="161" customFormat="1" ht="47.25" x14ac:dyDescent="0.25">
      <c r="A13" s="158" t="s">
        <v>138</v>
      </c>
      <c r="B13" s="336"/>
      <c r="C13" s="160" t="s">
        <v>74</v>
      </c>
      <c r="D13" s="138" t="s">
        <v>143</v>
      </c>
      <c r="E13" s="132" t="s">
        <v>139</v>
      </c>
      <c r="F13" s="139" t="s">
        <v>53</v>
      </c>
      <c r="G13" s="200">
        <v>4</v>
      </c>
      <c r="H13" s="269"/>
      <c r="J13" s="191"/>
      <c r="K13" s="179"/>
    </row>
    <row r="14" spans="1:12" s="11" customFormat="1" ht="31.5" x14ac:dyDescent="0.25">
      <c r="A14" s="27">
        <v>1.5</v>
      </c>
      <c r="B14" s="171" t="s">
        <v>32</v>
      </c>
      <c r="C14" s="86" t="s">
        <v>74</v>
      </c>
      <c r="D14" s="17" t="s">
        <v>65</v>
      </c>
      <c r="E14" s="16" t="s">
        <v>4</v>
      </c>
      <c r="F14" s="16" t="s">
        <v>66</v>
      </c>
      <c r="G14" s="201"/>
      <c r="H14" s="257"/>
      <c r="J14" s="191"/>
    </row>
    <row r="15" spans="1:12" s="11" customFormat="1" ht="31.5" x14ac:dyDescent="0.25">
      <c r="A15" s="27">
        <v>1.6</v>
      </c>
      <c r="B15" s="333" t="s">
        <v>16</v>
      </c>
      <c r="C15" s="313" t="s">
        <v>74</v>
      </c>
      <c r="D15" s="17" t="s">
        <v>65</v>
      </c>
      <c r="E15" s="28" t="s">
        <v>31</v>
      </c>
      <c r="F15" s="16" t="s">
        <v>8</v>
      </c>
      <c r="G15" s="201"/>
      <c r="H15" s="257"/>
      <c r="J15" s="191"/>
    </row>
    <row r="16" spans="1:12" s="161" customFormat="1" ht="31.5" x14ac:dyDescent="0.25">
      <c r="A16" s="158" t="s">
        <v>129</v>
      </c>
      <c r="B16" s="334"/>
      <c r="C16" s="314"/>
      <c r="D16" s="138" t="s">
        <v>140</v>
      </c>
      <c r="E16" s="132" t="s">
        <v>141</v>
      </c>
      <c r="F16" s="139" t="s">
        <v>8</v>
      </c>
      <c r="G16" s="200">
        <v>4.9084020594836977</v>
      </c>
      <c r="H16" s="269"/>
      <c r="J16" s="191"/>
      <c r="K16" s="179"/>
    </row>
    <row r="17" spans="1:11" s="161" customFormat="1" ht="31.5" x14ac:dyDescent="0.25">
      <c r="A17" s="158" t="s">
        <v>131</v>
      </c>
      <c r="B17" s="334"/>
      <c r="C17" s="314"/>
      <c r="D17" s="138" t="s">
        <v>171</v>
      </c>
      <c r="E17" s="132" t="s">
        <v>139</v>
      </c>
      <c r="F17" s="139" t="s">
        <v>53</v>
      </c>
      <c r="G17" s="200">
        <v>3</v>
      </c>
      <c r="H17" s="270"/>
      <c r="J17" s="191"/>
      <c r="K17" s="179"/>
    </row>
    <row r="18" spans="1:11" s="161" customFormat="1" ht="31.5" x14ac:dyDescent="0.25">
      <c r="A18" s="158"/>
      <c r="B18" s="334"/>
      <c r="C18" s="314"/>
      <c r="D18" s="138" t="s">
        <v>142</v>
      </c>
      <c r="E18" s="132" t="s">
        <v>141</v>
      </c>
      <c r="F18" s="139" t="s">
        <v>8</v>
      </c>
      <c r="G18" s="200">
        <v>2</v>
      </c>
      <c r="H18" s="270"/>
      <c r="J18" s="191"/>
      <c r="K18" s="179"/>
    </row>
    <row r="19" spans="1:11" s="161" customFormat="1" x14ac:dyDescent="0.25">
      <c r="A19" s="158" t="s">
        <v>132</v>
      </c>
      <c r="B19" s="334"/>
      <c r="C19" s="314"/>
      <c r="D19" s="138" t="s">
        <v>188</v>
      </c>
      <c r="E19" s="132" t="s">
        <v>141</v>
      </c>
      <c r="F19" s="139" t="s">
        <v>8</v>
      </c>
      <c r="G19" s="200">
        <v>5</v>
      </c>
      <c r="H19" s="270"/>
      <c r="J19" s="191"/>
      <c r="K19" s="179"/>
    </row>
    <row r="20" spans="1:11" s="11" customFormat="1" ht="31.5" x14ac:dyDescent="0.25">
      <c r="A20" s="27">
        <v>1.7</v>
      </c>
      <c r="B20" s="333" t="s">
        <v>33</v>
      </c>
      <c r="C20" s="308" t="s">
        <v>74</v>
      </c>
      <c r="D20" s="17" t="s">
        <v>54</v>
      </c>
      <c r="E20" s="16" t="s">
        <v>4</v>
      </c>
      <c r="F20" s="16" t="s">
        <v>55</v>
      </c>
      <c r="G20" s="201"/>
      <c r="H20" s="258"/>
      <c r="J20" s="189"/>
      <c r="K20" s="179"/>
    </row>
    <row r="21" spans="1:11" s="161" customFormat="1" ht="31.5" x14ac:dyDescent="0.25">
      <c r="A21" s="158" t="s">
        <v>123</v>
      </c>
      <c r="B21" s="334"/>
      <c r="C21" s="309"/>
      <c r="D21" s="131" t="s">
        <v>189</v>
      </c>
      <c r="E21" s="103" t="s">
        <v>7</v>
      </c>
      <c r="F21" s="195" t="s">
        <v>55</v>
      </c>
      <c r="G21" s="200">
        <v>7.98</v>
      </c>
      <c r="H21" s="268"/>
      <c r="J21" s="192"/>
      <c r="K21" s="179"/>
    </row>
    <row r="22" spans="1:11" s="161" customFormat="1" x14ac:dyDescent="0.25">
      <c r="A22" s="158" t="s">
        <v>128</v>
      </c>
      <c r="B22" s="335"/>
      <c r="C22" s="310"/>
      <c r="D22" s="131" t="s">
        <v>190</v>
      </c>
      <c r="E22" s="103" t="s">
        <v>7</v>
      </c>
      <c r="F22" s="195" t="s">
        <v>55</v>
      </c>
      <c r="G22" s="204">
        <v>15.96</v>
      </c>
      <c r="H22" s="268"/>
      <c r="J22" s="192"/>
      <c r="K22" s="179"/>
    </row>
    <row r="23" spans="1:11" s="11" customFormat="1" x14ac:dyDescent="0.25">
      <c r="A23" s="60" t="s">
        <v>87</v>
      </c>
      <c r="B23" s="333" t="s">
        <v>18</v>
      </c>
      <c r="C23" s="324" t="s">
        <v>74</v>
      </c>
      <c r="D23" s="17" t="s">
        <v>19</v>
      </c>
      <c r="E23" s="16" t="s">
        <v>7</v>
      </c>
      <c r="F23" s="28" t="s">
        <v>53</v>
      </c>
      <c r="G23" s="201"/>
      <c r="H23" s="258"/>
      <c r="J23" s="186"/>
      <c r="K23" s="179"/>
    </row>
    <row r="24" spans="1:11" s="161" customFormat="1" ht="20.100000000000001" customHeight="1" x14ac:dyDescent="0.25">
      <c r="A24" s="168" t="s">
        <v>109</v>
      </c>
      <c r="B24" s="334"/>
      <c r="C24" s="325"/>
      <c r="D24" s="145" t="s">
        <v>103</v>
      </c>
      <c r="E24" s="103" t="s">
        <v>7</v>
      </c>
      <c r="F24" s="103" t="s">
        <v>5</v>
      </c>
      <c r="G24" s="203">
        <v>3.06</v>
      </c>
      <c r="H24" s="270"/>
      <c r="I24" s="166"/>
      <c r="J24" s="187"/>
      <c r="K24" s="179"/>
    </row>
    <row r="25" spans="1:11" s="161" customFormat="1" ht="20.100000000000001" customHeight="1" x14ac:dyDescent="0.25">
      <c r="A25" s="168" t="s">
        <v>127</v>
      </c>
      <c r="B25" s="335"/>
      <c r="C25" s="326"/>
      <c r="D25" s="145" t="s">
        <v>104</v>
      </c>
      <c r="E25" s="103" t="s">
        <v>7</v>
      </c>
      <c r="F25" s="103" t="s">
        <v>55</v>
      </c>
      <c r="G25" s="203">
        <v>1.84</v>
      </c>
      <c r="H25" s="270"/>
      <c r="I25" s="166"/>
      <c r="J25" s="187"/>
      <c r="K25" s="179"/>
    </row>
    <row r="26" spans="1:11" s="11" customFormat="1" ht="47.25" x14ac:dyDescent="0.25">
      <c r="A26" s="337">
        <v>1.9</v>
      </c>
      <c r="B26" s="333" t="s">
        <v>9</v>
      </c>
      <c r="C26" s="324" t="s">
        <v>74</v>
      </c>
      <c r="D26" s="33" t="s">
        <v>56</v>
      </c>
      <c r="E26" s="32" t="s">
        <v>7</v>
      </c>
      <c r="F26" s="32" t="s">
        <v>8</v>
      </c>
      <c r="G26" s="201"/>
      <c r="H26" s="257"/>
      <c r="J26" s="186"/>
    </row>
    <row r="27" spans="1:11" s="11" customFormat="1" x14ac:dyDescent="0.25">
      <c r="A27" s="338"/>
      <c r="B27" s="334"/>
      <c r="C27" s="325"/>
      <c r="D27" s="199" t="s">
        <v>156</v>
      </c>
      <c r="E27" s="103" t="s">
        <v>7</v>
      </c>
      <c r="F27" s="103" t="s">
        <v>5</v>
      </c>
      <c r="G27" s="205">
        <v>0.61</v>
      </c>
      <c r="H27" s="257"/>
      <c r="J27" s="186"/>
    </row>
    <row r="28" spans="1:11" s="11" customFormat="1" x14ac:dyDescent="0.25">
      <c r="A28" s="339"/>
      <c r="B28" s="335"/>
      <c r="C28" s="326"/>
      <c r="D28" s="199" t="s">
        <v>155</v>
      </c>
      <c r="E28" s="103" t="s">
        <v>7</v>
      </c>
      <c r="F28" s="103" t="s">
        <v>5</v>
      </c>
      <c r="G28" s="205">
        <v>1.23</v>
      </c>
      <c r="H28" s="257"/>
      <c r="J28" s="186"/>
    </row>
    <row r="29" spans="1:11" s="11" customFormat="1" ht="47.25" x14ac:dyDescent="0.25">
      <c r="A29" s="78">
        <v>1.1000000000000001</v>
      </c>
      <c r="B29" s="171" t="s">
        <v>20</v>
      </c>
      <c r="C29" s="14" t="s">
        <v>74</v>
      </c>
      <c r="D29" s="17" t="s">
        <v>57</v>
      </c>
      <c r="E29" s="16" t="s">
        <v>4</v>
      </c>
      <c r="F29" s="16" t="s">
        <v>53</v>
      </c>
      <c r="G29" s="201"/>
      <c r="H29" s="257"/>
      <c r="J29" s="189"/>
    </row>
    <row r="30" spans="1:11" s="11" customFormat="1" ht="47.25" x14ac:dyDescent="0.25">
      <c r="A30" s="27">
        <v>1.1100000000000001</v>
      </c>
      <c r="B30" s="171" t="s">
        <v>10</v>
      </c>
      <c r="C30" s="14" t="s">
        <v>74</v>
      </c>
      <c r="D30" s="17" t="s">
        <v>58</v>
      </c>
      <c r="E30" s="16" t="s">
        <v>4</v>
      </c>
      <c r="F30" s="16" t="s">
        <v>53</v>
      </c>
      <c r="G30" s="204"/>
      <c r="H30" s="257"/>
      <c r="J30" s="189"/>
    </row>
    <row r="31" spans="1:11" s="11" customFormat="1" ht="31.5" x14ac:dyDescent="0.25">
      <c r="A31" s="27">
        <v>1.1200000000000001</v>
      </c>
      <c r="B31" s="171" t="s">
        <v>11</v>
      </c>
      <c r="C31" s="14" t="s">
        <v>74</v>
      </c>
      <c r="D31" s="17" t="s">
        <v>60</v>
      </c>
      <c r="E31" s="16" t="s">
        <v>7</v>
      </c>
      <c r="F31" s="16" t="s">
        <v>5</v>
      </c>
      <c r="G31" s="201"/>
      <c r="H31" s="257"/>
      <c r="J31" s="189"/>
    </row>
    <row r="32" spans="1:11" s="11" customFormat="1" ht="31.5" x14ac:dyDescent="0.25">
      <c r="A32" s="27">
        <v>1.1299999999999999</v>
      </c>
      <c r="B32" s="171" t="s">
        <v>34</v>
      </c>
      <c r="C32" s="14" t="s">
        <v>74</v>
      </c>
      <c r="D32" s="17" t="s">
        <v>61</v>
      </c>
      <c r="E32" s="16"/>
      <c r="F32" s="16"/>
      <c r="G32" s="201"/>
      <c r="H32" s="257"/>
      <c r="J32" s="189"/>
    </row>
    <row r="33" spans="1:11" s="11" customFormat="1" x14ac:dyDescent="0.25">
      <c r="A33" s="27">
        <v>1.1399999999999999</v>
      </c>
      <c r="B33" s="171" t="s">
        <v>12</v>
      </c>
      <c r="C33" s="14" t="s">
        <v>74</v>
      </c>
      <c r="D33" s="17" t="s">
        <v>62</v>
      </c>
      <c r="E33" s="16" t="s">
        <v>4</v>
      </c>
      <c r="F33" s="16" t="s">
        <v>5</v>
      </c>
      <c r="G33" s="201"/>
      <c r="H33" s="257"/>
      <c r="J33" s="189"/>
    </row>
    <row r="34" spans="1:11" s="11" customFormat="1" ht="31.5" x14ac:dyDescent="0.25">
      <c r="A34" s="87">
        <v>1.1499999999999999</v>
      </c>
      <c r="B34" s="198" t="s">
        <v>101</v>
      </c>
      <c r="C34" s="14" t="s">
        <v>74</v>
      </c>
      <c r="D34" s="92" t="s">
        <v>116</v>
      </c>
      <c r="E34" s="16" t="s">
        <v>4</v>
      </c>
      <c r="F34" s="16" t="s">
        <v>5</v>
      </c>
      <c r="G34" s="34"/>
      <c r="H34" s="258"/>
      <c r="J34" s="189"/>
    </row>
    <row r="35" spans="1:11" s="11" customFormat="1" x14ac:dyDescent="0.25">
      <c r="A35" s="87"/>
      <c r="B35" s="90"/>
      <c r="C35" s="89"/>
      <c r="G35" s="119"/>
      <c r="H35" s="258"/>
      <c r="J35" s="189"/>
    </row>
    <row r="36" spans="1:11" s="11" customFormat="1" x14ac:dyDescent="0.25">
      <c r="A36" s="76">
        <v>2</v>
      </c>
      <c r="B36" s="19" t="s">
        <v>38</v>
      </c>
      <c r="C36" s="18"/>
      <c r="D36" s="21"/>
      <c r="E36" s="20"/>
      <c r="F36" s="20"/>
      <c r="G36" s="24">
        <f>SUM(G37:G44)</f>
        <v>4.9084020594836977</v>
      </c>
      <c r="H36" s="263">
        <v>10.737129505120588</v>
      </c>
      <c r="J36" s="189"/>
    </row>
    <row r="37" spans="1:11" s="11" customFormat="1" x14ac:dyDescent="0.25">
      <c r="A37" s="27">
        <v>2.1</v>
      </c>
      <c r="B37" s="15" t="s">
        <v>39</v>
      </c>
      <c r="C37" s="14" t="s">
        <v>74</v>
      </c>
      <c r="D37" s="17" t="s">
        <v>40</v>
      </c>
      <c r="E37" s="16" t="s">
        <v>4</v>
      </c>
      <c r="F37" s="16" t="s">
        <v>55</v>
      </c>
      <c r="G37" s="25"/>
      <c r="H37" s="265"/>
      <c r="J37" s="189"/>
    </row>
    <row r="38" spans="1:11" s="11" customFormat="1" ht="31.5" x14ac:dyDescent="0.25">
      <c r="A38" s="27">
        <v>2.2000000000000002</v>
      </c>
      <c r="B38" s="15" t="s">
        <v>21</v>
      </c>
      <c r="C38" s="14" t="s">
        <v>74</v>
      </c>
      <c r="D38" s="17" t="s">
        <v>41</v>
      </c>
      <c r="E38" s="16" t="s">
        <v>4</v>
      </c>
      <c r="F38" s="16" t="s">
        <v>55</v>
      </c>
      <c r="G38" s="25"/>
      <c r="H38" s="265"/>
      <c r="J38" s="189"/>
    </row>
    <row r="39" spans="1:11" s="11" customFormat="1" ht="31.5" x14ac:dyDescent="0.25">
      <c r="A39" s="27">
        <v>2.2999999999999998</v>
      </c>
      <c r="B39" s="15" t="s">
        <v>42</v>
      </c>
      <c r="C39" s="14" t="s">
        <v>74</v>
      </c>
      <c r="D39" s="17" t="s">
        <v>43</v>
      </c>
      <c r="E39" s="16" t="s">
        <v>4</v>
      </c>
      <c r="F39" s="16" t="s">
        <v>55</v>
      </c>
      <c r="G39" s="201"/>
      <c r="H39" s="265"/>
      <c r="J39" s="189"/>
    </row>
    <row r="40" spans="1:11" s="11" customFormat="1" x14ac:dyDescent="0.25">
      <c r="A40" s="27">
        <v>2.4</v>
      </c>
      <c r="B40" s="15" t="s">
        <v>22</v>
      </c>
      <c r="C40" s="14" t="s">
        <v>74</v>
      </c>
      <c r="D40" s="17" t="s">
        <v>19</v>
      </c>
      <c r="E40" s="16" t="s">
        <v>7</v>
      </c>
      <c r="F40" s="28" t="s">
        <v>53</v>
      </c>
      <c r="G40" s="201"/>
      <c r="H40" s="265"/>
      <c r="J40" s="189"/>
    </row>
    <row r="41" spans="1:11" s="161" customFormat="1" ht="20.100000000000001" customHeight="1" x14ac:dyDescent="0.25">
      <c r="A41" s="158" t="s">
        <v>113</v>
      </c>
      <c r="B41" s="159"/>
      <c r="C41" s="160" t="s">
        <v>74</v>
      </c>
      <c r="D41" s="145" t="s">
        <v>106</v>
      </c>
      <c r="E41" s="103" t="s">
        <v>7</v>
      </c>
      <c r="F41" s="103" t="s">
        <v>5</v>
      </c>
      <c r="G41" s="203">
        <v>3.0677512871773112</v>
      </c>
      <c r="H41" s="270"/>
      <c r="J41" s="191"/>
      <c r="K41" s="179"/>
    </row>
    <row r="42" spans="1:11" s="161" customFormat="1" ht="20.100000000000001" customHeight="1" x14ac:dyDescent="0.25">
      <c r="A42" s="158" t="s">
        <v>114</v>
      </c>
      <c r="B42" s="159"/>
      <c r="C42" s="160" t="s">
        <v>74</v>
      </c>
      <c r="D42" s="145" t="s">
        <v>107</v>
      </c>
      <c r="E42" s="103" t="s">
        <v>7</v>
      </c>
      <c r="F42" s="103" t="s">
        <v>55</v>
      </c>
      <c r="G42" s="203">
        <v>1.8406507723063865</v>
      </c>
      <c r="H42" s="270"/>
      <c r="J42" s="191"/>
      <c r="K42" s="179"/>
    </row>
    <row r="43" spans="1:11" s="11" customFormat="1" x14ac:dyDescent="0.25">
      <c r="A43" s="27">
        <v>2.5</v>
      </c>
      <c r="B43" s="15" t="s">
        <v>44</v>
      </c>
      <c r="C43" s="14" t="s">
        <v>74</v>
      </c>
      <c r="D43" s="17" t="s">
        <v>36</v>
      </c>
      <c r="E43" s="16" t="s">
        <v>4</v>
      </c>
      <c r="F43" s="16" t="s">
        <v>5</v>
      </c>
      <c r="G43" s="201"/>
      <c r="H43" s="265"/>
      <c r="J43" s="189"/>
    </row>
    <row r="44" spans="1:11" s="11" customFormat="1" ht="31.5" x14ac:dyDescent="0.25">
      <c r="A44" s="27">
        <v>2.6</v>
      </c>
      <c r="B44" s="15" t="s">
        <v>45</v>
      </c>
      <c r="C44" s="14" t="s">
        <v>74</v>
      </c>
      <c r="D44" s="17" t="s">
        <v>35</v>
      </c>
      <c r="E44" s="16" t="s">
        <v>7</v>
      </c>
      <c r="F44" s="16"/>
      <c r="G44" s="201"/>
      <c r="H44" s="265"/>
      <c r="J44" s="189"/>
    </row>
    <row r="45" spans="1:11" s="11" customFormat="1" x14ac:dyDescent="0.25">
      <c r="A45" s="27"/>
      <c r="B45" s="15"/>
      <c r="C45" s="14"/>
      <c r="D45" s="17"/>
      <c r="E45" s="16"/>
      <c r="F45" s="16"/>
      <c r="G45" s="25"/>
      <c r="H45" s="258"/>
      <c r="J45" s="189"/>
    </row>
    <row r="46" spans="1:11" s="11" customFormat="1" x14ac:dyDescent="0.25">
      <c r="A46" s="76">
        <v>3</v>
      </c>
      <c r="B46" s="19" t="s">
        <v>46</v>
      </c>
      <c r="C46" s="18"/>
      <c r="D46" s="21"/>
      <c r="E46" s="20"/>
      <c r="F46" s="20"/>
      <c r="G46" s="24">
        <f>SUM(G47:G50)</f>
        <v>0</v>
      </c>
      <c r="H46" s="263">
        <v>6.1355025743546223</v>
      </c>
      <c r="J46" s="189"/>
    </row>
    <row r="47" spans="1:11" s="11" customFormat="1" x14ac:dyDescent="0.25">
      <c r="A47" s="27">
        <v>3.1</v>
      </c>
      <c r="B47" s="15" t="s">
        <v>47</v>
      </c>
      <c r="C47" s="14" t="s">
        <v>74</v>
      </c>
      <c r="D47" s="17" t="s">
        <v>48</v>
      </c>
      <c r="E47" s="16" t="s">
        <v>4</v>
      </c>
      <c r="F47" s="16" t="s">
        <v>55</v>
      </c>
      <c r="G47" s="25"/>
      <c r="H47" s="265"/>
      <c r="J47" s="189"/>
    </row>
    <row r="48" spans="1:11" s="11" customFormat="1" x14ac:dyDescent="0.25">
      <c r="A48" s="27">
        <v>3.2</v>
      </c>
      <c r="B48" s="15" t="s">
        <v>49</v>
      </c>
      <c r="C48" s="14" t="s">
        <v>74</v>
      </c>
      <c r="D48" s="17" t="s">
        <v>37</v>
      </c>
      <c r="E48" s="16" t="s">
        <v>4</v>
      </c>
      <c r="F48" s="16" t="s">
        <v>5</v>
      </c>
      <c r="G48" s="25"/>
      <c r="H48" s="265"/>
      <c r="J48" s="189"/>
    </row>
    <row r="49" spans="1:10" s="11" customFormat="1" x14ac:dyDescent="0.25">
      <c r="A49" s="27">
        <v>3.3</v>
      </c>
      <c r="B49" s="15" t="s">
        <v>23</v>
      </c>
      <c r="C49" s="14" t="s">
        <v>74</v>
      </c>
      <c r="D49" s="17" t="s">
        <v>62</v>
      </c>
      <c r="E49" s="16" t="s">
        <v>4</v>
      </c>
      <c r="F49" s="16" t="s">
        <v>5</v>
      </c>
      <c r="G49" s="25"/>
      <c r="H49" s="258"/>
      <c r="J49" s="189"/>
    </row>
    <row r="50" spans="1:10" s="11" customFormat="1" x14ac:dyDescent="0.25">
      <c r="A50" s="27"/>
      <c r="B50" s="15"/>
      <c r="C50" s="14"/>
      <c r="D50" s="17"/>
      <c r="E50" s="16"/>
      <c r="F50" s="16"/>
      <c r="G50" s="25"/>
      <c r="H50" s="258"/>
      <c r="J50" s="189"/>
    </row>
    <row r="51" spans="1:10" s="11" customFormat="1" hidden="1" x14ac:dyDescent="0.25">
      <c r="A51" s="26"/>
      <c r="B51" s="19" t="s">
        <v>50</v>
      </c>
      <c r="C51" s="18"/>
      <c r="D51" s="21"/>
      <c r="E51" s="20"/>
      <c r="F51" s="20"/>
      <c r="G51" s="24">
        <v>0</v>
      </c>
      <c r="H51" s="263"/>
      <c r="J51" s="189"/>
    </row>
    <row r="52" spans="1:10" s="11" customFormat="1" ht="47.25" hidden="1" x14ac:dyDescent="0.25">
      <c r="A52" s="27"/>
      <c r="B52" s="15" t="s">
        <v>51</v>
      </c>
      <c r="C52" s="14"/>
      <c r="D52" s="17" t="s">
        <v>63</v>
      </c>
      <c r="E52" s="16"/>
      <c r="F52" s="16"/>
      <c r="G52" s="25"/>
      <c r="H52" s="258"/>
      <c r="J52" s="189"/>
    </row>
    <row r="53" spans="1:10" x14ac:dyDescent="0.25">
      <c r="A53" s="294" t="s">
        <v>84</v>
      </c>
      <c r="B53" s="295"/>
      <c r="C53" s="295"/>
      <c r="D53" s="295"/>
      <c r="E53" s="295"/>
      <c r="F53" s="296"/>
      <c r="G53" s="69">
        <f>G7+G36+G46+G51</f>
        <v>56.026804118967405</v>
      </c>
      <c r="H53" s="266">
        <f>SUM(H7:H52)</f>
        <v>52.663063763210509</v>
      </c>
    </row>
    <row r="54" spans="1:10" ht="16.5" thickBot="1" x14ac:dyDescent="0.3">
      <c r="A54" s="331" t="s">
        <v>161</v>
      </c>
      <c r="B54" s="332"/>
      <c r="C54" s="332"/>
      <c r="D54" s="332"/>
      <c r="E54" s="332"/>
      <c r="F54" s="332"/>
      <c r="G54" s="75"/>
      <c r="H54" s="267"/>
    </row>
    <row r="55" spans="1:10" x14ac:dyDescent="0.25">
      <c r="A55" s="9"/>
      <c r="B55" s="4"/>
      <c r="C55" s="9"/>
      <c r="D55" s="7"/>
      <c r="E55" s="3"/>
      <c r="F55" s="3"/>
      <c r="G55" s="22"/>
    </row>
    <row r="57" spans="1:10" s="36" customFormat="1" ht="15.95" customHeight="1" x14ac:dyDescent="0.25">
      <c r="A57" s="291" t="s">
        <v>28</v>
      </c>
      <c r="B57" s="291"/>
      <c r="C57" s="291"/>
      <c r="D57" s="291"/>
      <c r="E57" s="51"/>
      <c r="F57" s="51"/>
      <c r="G57" s="52"/>
      <c r="H57" s="164"/>
      <c r="J57" s="193"/>
    </row>
    <row r="58" spans="1:10" s="36" customFormat="1" ht="15.95" customHeight="1" x14ac:dyDescent="0.25">
      <c r="A58" s="291"/>
      <c r="B58" s="291"/>
      <c r="C58" s="291"/>
      <c r="D58" s="291"/>
      <c r="E58" s="51"/>
      <c r="F58" s="51"/>
      <c r="G58" s="52"/>
      <c r="H58" s="164"/>
      <c r="J58" s="193"/>
    </row>
    <row r="59" spans="1:10" ht="15.95" customHeight="1" x14ac:dyDescent="0.25">
      <c r="A59" s="6"/>
      <c r="B59" s="6"/>
      <c r="C59" s="79"/>
      <c r="D59" s="6"/>
      <c r="E59" s="5"/>
      <c r="F59" s="5"/>
      <c r="G59" s="120"/>
      <c r="H59" s="164"/>
    </row>
    <row r="60" spans="1:10" ht="15.75" customHeight="1" x14ac:dyDescent="0.25">
      <c r="A60" s="291" t="s">
        <v>192</v>
      </c>
      <c r="B60" s="291"/>
      <c r="C60" s="9"/>
      <c r="D60" s="3"/>
      <c r="E60" s="12" t="s">
        <v>25</v>
      </c>
      <c r="F60" s="3"/>
      <c r="G60" s="22"/>
    </row>
    <row r="61" spans="1:10" x14ac:dyDescent="0.25">
      <c r="A61" s="9"/>
      <c r="B61" s="4"/>
      <c r="C61" s="9"/>
      <c r="D61" s="3"/>
      <c r="E61" s="3"/>
      <c r="F61" s="37" t="s">
        <v>108</v>
      </c>
      <c r="G61" s="22"/>
    </row>
    <row r="62" spans="1:10" x14ac:dyDescent="0.25">
      <c r="B62" s="2"/>
    </row>
    <row r="63" spans="1:10" x14ac:dyDescent="0.25">
      <c r="B63" s="2"/>
    </row>
    <row r="64" spans="1:10" x14ac:dyDescent="0.25">
      <c r="B64" s="2"/>
      <c r="E64" s="12" t="s">
        <v>26</v>
      </c>
    </row>
    <row r="65" spans="2:6" x14ac:dyDescent="0.25">
      <c r="B65" s="2"/>
      <c r="F65" s="9" t="s">
        <v>27</v>
      </c>
    </row>
    <row r="66" spans="2:6" x14ac:dyDescent="0.25">
      <c r="B66" s="2"/>
    </row>
    <row r="67" spans="2:6" x14ac:dyDescent="0.25">
      <c r="B67" s="2"/>
    </row>
  </sheetData>
  <mergeCells count="26">
    <mergeCell ref="H4:H5"/>
    <mergeCell ref="A57:D58"/>
    <mergeCell ref="A60:B60"/>
    <mergeCell ref="A53:F53"/>
    <mergeCell ref="A54:F54"/>
    <mergeCell ref="B20:B22"/>
    <mergeCell ref="C20:C22"/>
    <mergeCell ref="B15:B19"/>
    <mergeCell ref="C15:C19"/>
    <mergeCell ref="B10:B11"/>
    <mergeCell ref="B12:B13"/>
    <mergeCell ref="C10:C11"/>
    <mergeCell ref="C23:C25"/>
    <mergeCell ref="B23:B25"/>
    <mergeCell ref="B26:B28"/>
    <mergeCell ref="A26:A28"/>
    <mergeCell ref="C26:C28"/>
    <mergeCell ref="A1:G2"/>
    <mergeCell ref="G4:G5"/>
    <mergeCell ref="D4:D5"/>
    <mergeCell ref="A4:A5"/>
    <mergeCell ref="B4:B5"/>
    <mergeCell ref="C4:C5"/>
    <mergeCell ref="E4:E5"/>
    <mergeCell ref="F4:F5"/>
    <mergeCell ref="B6:F6"/>
  </mergeCells>
  <printOptions horizontalCentered="1"/>
  <pageMargins left="0" right="0" top="0.39370078740157483" bottom="0.39370078740157483" header="0.11811023622047245" footer="0.11811023622047245"/>
  <pageSetup paperSize="9" scale="70" orientation="landscape" r:id="rId1"/>
  <headerFooter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CC"/>
  </sheetPr>
  <dimension ref="A1:L61"/>
  <sheetViews>
    <sheetView topLeftCell="A34" zoomScale="90" zoomScaleNormal="90" workbookViewId="0">
      <selection activeCell="M53" sqref="J1:M53"/>
    </sheetView>
  </sheetViews>
  <sheetFormatPr defaultColWidth="9.140625" defaultRowHeight="15" x14ac:dyDescent="0.25"/>
  <cols>
    <col min="1" max="1" width="9.140625" style="13"/>
    <col min="2" max="2" width="50.7109375" style="1" customWidth="1"/>
    <col min="3" max="3" width="13.140625" style="13" customWidth="1"/>
    <col min="4" max="4" width="49.28515625" style="1" customWidth="1"/>
    <col min="5" max="6" width="26.7109375" style="1" customWidth="1"/>
    <col min="7" max="7" width="15.42578125" style="23" customWidth="1"/>
    <col min="8" max="8" width="14" style="163" customWidth="1"/>
    <col min="9" max="9" width="9.140625" style="1" customWidth="1"/>
    <col min="10" max="16384" width="9.140625" style="1"/>
  </cols>
  <sheetData>
    <row r="1" spans="1:12" x14ac:dyDescent="0.25">
      <c r="A1" s="327" t="s">
        <v>160</v>
      </c>
      <c r="B1" s="327"/>
      <c r="C1" s="327"/>
      <c r="D1" s="327"/>
      <c r="E1" s="327"/>
      <c r="F1" s="327"/>
      <c r="G1" s="327"/>
    </row>
    <row r="2" spans="1:12" x14ac:dyDescent="0.25">
      <c r="A2" s="327"/>
      <c r="B2" s="327"/>
      <c r="C2" s="327"/>
      <c r="D2" s="327"/>
      <c r="E2" s="327"/>
      <c r="F2" s="327"/>
      <c r="G2" s="327"/>
    </row>
    <row r="3" spans="1:12" ht="18.75" customHeight="1" thickBot="1" x14ac:dyDescent="0.3">
      <c r="A3" s="9"/>
      <c r="B3" s="3"/>
      <c r="C3" s="9"/>
      <c r="D3" s="3"/>
      <c r="E3" s="3"/>
      <c r="F3" s="3"/>
      <c r="G3" s="22"/>
      <c r="J3" s="183"/>
      <c r="K3" s="175"/>
      <c r="L3" s="175"/>
    </row>
    <row r="4" spans="1:12" ht="15.75" customHeight="1" x14ac:dyDescent="0.25">
      <c r="A4" s="341" t="s">
        <v>0</v>
      </c>
      <c r="B4" s="343" t="s">
        <v>1</v>
      </c>
      <c r="C4" s="343" t="s">
        <v>2</v>
      </c>
      <c r="D4" s="343" t="s">
        <v>6</v>
      </c>
      <c r="E4" s="343" t="s">
        <v>64</v>
      </c>
      <c r="F4" s="343" t="s">
        <v>3</v>
      </c>
      <c r="G4" s="343" t="s">
        <v>165</v>
      </c>
      <c r="H4" s="316" t="s">
        <v>166</v>
      </c>
      <c r="J4" s="183"/>
      <c r="K4" s="172"/>
      <c r="L4" s="172"/>
    </row>
    <row r="5" spans="1:12" ht="47.25" customHeight="1" thickBot="1" x14ac:dyDescent="0.3">
      <c r="A5" s="342"/>
      <c r="B5" s="344"/>
      <c r="C5" s="344"/>
      <c r="D5" s="344"/>
      <c r="E5" s="344"/>
      <c r="F5" s="344"/>
      <c r="G5" s="344"/>
      <c r="H5" s="317"/>
    </row>
    <row r="6" spans="1:12" ht="27" customHeight="1" x14ac:dyDescent="0.25">
      <c r="A6" s="61"/>
      <c r="B6" s="340" t="s">
        <v>71</v>
      </c>
      <c r="C6" s="340"/>
      <c r="D6" s="340"/>
      <c r="E6" s="340"/>
      <c r="F6" s="340"/>
      <c r="G6" s="70"/>
      <c r="H6" s="262"/>
    </row>
    <row r="7" spans="1:12" s="11" customFormat="1" ht="15.75" x14ac:dyDescent="0.25">
      <c r="A7" s="76">
        <v>1</v>
      </c>
      <c r="B7" s="19" t="s">
        <v>29</v>
      </c>
      <c r="C7" s="18"/>
      <c r="D7" s="21"/>
      <c r="E7" s="20"/>
      <c r="F7" s="20"/>
      <c r="G7" s="24">
        <f>SUM(G8:G29)</f>
        <v>65.306507723063874</v>
      </c>
      <c r="H7" s="263">
        <v>52.151771882014287</v>
      </c>
    </row>
    <row r="8" spans="1:12" s="11" customFormat="1" ht="31.5" x14ac:dyDescent="0.25">
      <c r="A8" s="27">
        <v>1.1000000000000001</v>
      </c>
      <c r="B8" s="244" t="s">
        <v>13</v>
      </c>
      <c r="C8" s="14" t="s">
        <v>74</v>
      </c>
      <c r="D8" s="17" t="s">
        <v>14</v>
      </c>
      <c r="E8" s="16" t="s">
        <v>4</v>
      </c>
      <c r="F8" s="16" t="s">
        <v>8</v>
      </c>
      <c r="G8" s="25"/>
      <c r="H8" s="258"/>
    </row>
    <row r="9" spans="1:12" s="11" customFormat="1" ht="15.75" x14ac:dyDescent="0.25">
      <c r="A9" s="27">
        <v>1.2</v>
      </c>
      <c r="B9" s="244" t="s">
        <v>17</v>
      </c>
      <c r="C9" s="14" t="s">
        <v>74</v>
      </c>
      <c r="D9" s="17" t="s">
        <v>59</v>
      </c>
      <c r="E9" s="16" t="s">
        <v>4</v>
      </c>
      <c r="F9" s="16" t="s">
        <v>5</v>
      </c>
      <c r="G9" s="25"/>
      <c r="H9" s="258"/>
    </row>
    <row r="10" spans="1:12" s="11" customFormat="1" ht="15.75" x14ac:dyDescent="0.25">
      <c r="A10" s="27"/>
      <c r="B10" s="242"/>
      <c r="C10" s="86"/>
      <c r="D10" s="145"/>
      <c r="E10" s="103"/>
      <c r="F10" s="103"/>
      <c r="G10" s="146"/>
      <c r="H10" s="258"/>
    </row>
    <row r="11" spans="1:12" s="11" customFormat="1" ht="31.5" x14ac:dyDescent="0.25">
      <c r="A11" s="27">
        <v>1.3</v>
      </c>
      <c r="B11" s="305" t="s">
        <v>30</v>
      </c>
      <c r="C11" s="313" t="s">
        <v>74</v>
      </c>
      <c r="D11" s="17" t="s">
        <v>52</v>
      </c>
      <c r="E11" s="16" t="s">
        <v>4</v>
      </c>
      <c r="F11" s="16" t="s">
        <v>53</v>
      </c>
      <c r="G11" s="25"/>
      <c r="H11" s="258"/>
    </row>
    <row r="12" spans="1:12" s="161" customFormat="1" ht="47.25" x14ac:dyDescent="0.25">
      <c r="A12" s="168" t="s">
        <v>170</v>
      </c>
      <c r="B12" s="306"/>
      <c r="C12" s="314"/>
      <c r="D12" s="147" t="s">
        <v>186</v>
      </c>
      <c r="E12" s="103" t="s">
        <v>7</v>
      </c>
      <c r="F12" s="103" t="s">
        <v>55</v>
      </c>
      <c r="G12" s="146">
        <v>9.2032538615319321</v>
      </c>
      <c r="H12" s="268"/>
      <c r="J12" s="191"/>
      <c r="K12" s="179"/>
    </row>
    <row r="13" spans="1:12" s="11" customFormat="1" ht="15.75" x14ac:dyDescent="0.25">
      <c r="A13" s="27">
        <v>1.4</v>
      </c>
      <c r="B13" s="244" t="s">
        <v>15</v>
      </c>
      <c r="C13" s="14" t="s">
        <v>74</v>
      </c>
      <c r="D13" s="33" t="s">
        <v>137</v>
      </c>
      <c r="E13" s="32" t="s">
        <v>4</v>
      </c>
      <c r="F13" s="32" t="s">
        <v>8</v>
      </c>
      <c r="G13" s="25"/>
      <c r="H13" s="258"/>
      <c r="J13" s="191"/>
    </row>
    <row r="14" spans="1:12" s="11" customFormat="1" ht="31.5" x14ac:dyDescent="0.25">
      <c r="A14" s="60" t="s">
        <v>79</v>
      </c>
      <c r="B14" s="252" t="s">
        <v>32</v>
      </c>
      <c r="C14" s="14" t="s">
        <v>74</v>
      </c>
      <c r="D14" s="17" t="s">
        <v>65</v>
      </c>
      <c r="E14" s="16" t="s">
        <v>4</v>
      </c>
      <c r="F14" s="16" t="s">
        <v>66</v>
      </c>
      <c r="G14" s="25"/>
      <c r="H14" s="258"/>
      <c r="J14" s="191"/>
    </row>
    <row r="15" spans="1:12" s="11" customFormat="1" ht="31.5" x14ac:dyDescent="0.25">
      <c r="A15" s="60" t="s">
        <v>80</v>
      </c>
      <c r="B15" s="239" t="s">
        <v>16</v>
      </c>
      <c r="C15" s="14" t="s">
        <v>74</v>
      </c>
      <c r="D15" s="17" t="s">
        <v>65</v>
      </c>
      <c r="E15" s="28" t="s">
        <v>31</v>
      </c>
      <c r="F15" s="16" t="s">
        <v>8</v>
      </c>
      <c r="G15" s="25"/>
      <c r="H15" s="258"/>
      <c r="J15" s="191"/>
    </row>
    <row r="16" spans="1:12" s="11" customFormat="1" ht="31.5" x14ac:dyDescent="0.25">
      <c r="A16" s="60" t="s">
        <v>81</v>
      </c>
      <c r="B16" s="305" t="s">
        <v>33</v>
      </c>
      <c r="C16" s="308" t="s">
        <v>74</v>
      </c>
      <c r="D16" s="17" t="s">
        <v>54</v>
      </c>
      <c r="E16" s="16" t="s">
        <v>4</v>
      </c>
      <c r="F16" s="16" t="s">
        <v>55</v>
      </c>
      <c r="G16" s="25"/>
      <c r="H16" s="258"/>
      <c r="J16" s="191"/>
    </row>
    <row r="17" spans="1:11" s="161" customFormat="1" ht="47.25" x14ac:dyDescent="0.25">
      <c r="A17" s="158" t="s">
        <v>123</v>
      </c>
      <c r="B17" s="307"/>
      <c r="C17" s="310"/>
      <c r="D17" s="145" t="s">
        <v>153</v>
      </c>
      <c r="E17" s="103" t="s">
        <v>7</v>
      </c>
      <c r="F17" s="103" t="s">
        <v>55</v>
      </c>
      <c r="G17" s="238">
        <v>19.899999999999999</v>
      </c>
      <c r="H17" s="268"/>
      <c r="J17" s="191"/>
      <c r="K17" s="179"/>
    </row>
    <row r="18" spans="1:11" s="11" customFormat="1" ht="15.75" x14ac:dyDescent="0.25">
      <c r="A18" s="27">
        <v>1.8</v>
      </c>
      <c r="B18" s="305" t="s">
        <v>18</v>
      </c>
      <c r="C18" s="308" t="s">
        <v>74</v>
      </c>
      <c r="D18" s="17" t="s">
        <v>19</v>
      </c>
      <c r="E18" s="16" t="s">
        <v>7</v>
      </c>
      <c r="F18" s="28" t="s">
        <v>53</v>
      </c>
      <c r="G18" s="205"/>
      <c r="H18" s="258"/>
      <c r="J18" s="191"/>
    </row>
    <row r="19" spans="1:11" s="11" customFormat="1" ht="28.5" customHeight="1" x14ac:dyDescent="0.25">
      <c r="A19" s="168" t="s">
        <v>109</v>
      </c>
      <c r="B19" s="306"/>
      <c r="C19" s="309"/>
      <c r="D19" s="102" t="s">
        <v>104</v>
      </c>
      <c r="E19" s="103" t="s">
        <v>7</v>
      </c>
      <c r="F19" s="103" t="s">
        <v>55</v>
      </c>
      <c r="G19" s="251">
        <v>15</v>
      </c>
      <c r="H19" s="257"/>
      <c r="J19" s="191"/>
      <c r="K19" s="179"/>
    </row>
    <row r="20" spans="1:11" s="11" customFormat="1" ht="15.75" x14ac:dyDescent="0.25">
      <c r="A20" s="168" t="s">
        <v>127</v>
      </c>
      <c r="B20" s="307"/>
      <c r="C20" s="310"/>
      <c r="D20" s="145" t="s">
        <v>103</v>
      </c>
      <c r="E20" s="103" t="s">
        <v>7</v>
      </c>
      <c r="F20" s="103" t="s">
        <v>5</v>
      </c>
      <c r="G20" s="205">
        <v>9.2032538615319321</v>
      </c>
      <c r="H20" s="257"/>
      <c r="J20" s="191"/>
      <c r="K20" s="179"/>
    </row>
    <row r="21" spans="1:11" s="35" customFormat="1" ht="47.25" x14ac:dyDescent="0.25">
      <c r="A21" s="45">
        <v>1.9</v>
      </c>
      <c r="B21" s="311" t="s">
        <v>9</v>
      </c>
      <c r="C21" s="30" t="s">
        <v>74</v>
      </c>
      <c r="D21" s="33" t="s">
        <v>56</v>
      </c>
      <c r="E21" s="32" t="s">
        <v>7</v>
      </c>
      <c r="F21" s="32" t="s">
        <v>8</v>
      </c>
      <c r="G21" s="216"/>
      <c r="H21" s="258"/>
      <c r="J21" s="191"/>
    </row>
    <row r="22" spans="1:11" s="143" customFormat="1" ht="15.75" x14ac:dyDescent="0.25">
      <c r="A22" s="168" t="s">
        <v>126</v>
      </c>
      <c r="B22" s="336"/>
      <c r="C22" s="140" t="s">
        <v>74</v>
      </c>
      <c r="D22" s="145" t="s">
        <v>155</v>
      </c>
      <c r="E22" s="103" t="s">
        <v>7</v>
      </c>
      <c r="F22" s="103" t="s">
        <v>8</v>
      </c>
      <c r="G22" s="238">
        <v>6</v>
      </c>
      <c r="H22" s="258"/>
      <c r="J22" s="191"/>
      <c r="K22" s="179"/>
    </row>
    <row r="23" spans="1:11" s="143" customFormat="1" ht="15.75" x14ac:dyDescent="0.25">
      <c r="A23" s="168" t="s">
        <v>154</v>
      </c>
      <c r="B23" s="312"/>
      <c r="C23" s="140" t="s">
        <v>74</v>
      </c>
      <c r="D23" s="145" t="s">
        <v>156</v>
      </c>
      <c r="E23" s="103" t="s">
        <v>7</v>
      </c>
      <c r="F23" s="103" t="s">
        <v>8</v>
      </c>
      <c r="G23" s="238">
        <v>6</v>
      </c>
      <c r="H23" s="258"/>
      <c r="J23" s="191"/>
      <c r="K23" s="179"/>
    </row>
    <row r="24" spans="1:11" s="11" customFormat="1" ht="47.25" x14ac:dyDescent="0.25">
      <c r="A24" s="27" t="s">
        <v>97</v>
      </c>
      <c r="B24" s="244" t="s">
        <v>20</v>
      </c>
      <c r="C24" s="14" t="s">
        <v>74</v>
      </c>
      <c r="D24" s="17" t="s">
        <v>57</v>
      </c>
      <c r="E24" s="16" t="s">
        <v>4</v>
      </c>
      <c r="F24" s="16" t="s">
        <v>53</v>
      </c>
      <c r="G24" s="210"/>
      <c r="H24" s="258"/>
      <c r="J24" s="191"/>
    </row>
    <row r="25" spans="1:11" s="11" customFormat="1" ht="47.25" x14ac:dyDescent="0.25">
      <c r="A25" s="27">
        <v>1.1100000000000001</v>
      </c>
      <c r="B25" s="244" t="s">
        <v>10</v>
      </c>
      <c r="C25" s="14" t="s">
        <v>74</v>
      </c>
      <c r="D25" s="17" t="s">
        <v>58</v>
      </c>
      <c r="E25" s="16" t="s">
        <v>4</v>
      </c>
      <c r="F25" s="16" t="s">
        <v>53</v>
      </c>
      <c r="G25" s="25"/>
      <c r="H25" s="258"/>
      <c r="J25" s="191"/>
    </row>
    <row r="26" spans="1:11" s="11" customFormat="1" ht="31.5" x14ac:dyDescent="0.25">
      <c r="A26" s="27">
        <v>1.1200000000000001</v>
      </c>
      <c r="B26" s="244" t="s">
        <v>11</v>
      </c>
      <c r="C26" s="14" t="s">
        <v>74</v>
      </c>
      <c r="D26" s="17" t="s">
        <v>60</v>
      </c>
      <c r="E26" s="16" t="s">
        <v>7</v>
      </c>
      <c r="F26" s="16" t="s">
        <v>5</v>
      </c>
      <c r="G26" s="25"/>
      <c r="H26" s="258"/>
      <c r="J26" s="191"/>
    </row>
    <row r="27" spans="1:11" s="11" customFormat="1" ht="31.5" x14ac:dyDescent="0.25">
      <c r="A27" s="78">
        <v>1.1299999999999999</v>
      </c>
      <c r="B27" s="244" t="s">
        <v>34</v>
      </c>
      <c r="C27" s="14" t="s">
        <v>74</v>
      </c>
      <c r="D27" s="17" t="s">
        <v>61</v>
      </c>
      <c r="E27" s="16"/>
      <c r="F27" s="16"/>
      <c r="G27" s="25"/>
      <c r="H27" s="258"/>
      <c r="J27" s="191"/>
    </row>
    <row r="28" spans="1:11" s="11" customFormat="1" ht="15.75" x14ac:dyDescent="0.25">
      <c r="A28" s="27">
        <v>1.1399999999999999</v>
      </c>
      <c r="B28" s="244" t="s">
        <v>12</v>
      </c>
      <c r="C28" s="14" t="s">
        <v>74</v>
      </c>
      <c r="D28" s="17" t="s">
        <v>62</v>
      </c>
      <c r="E28" s="16" t="s">
        <v>4</v>
      </c>
      <c r="F28" s="16" t="s">
        <v>5</v>
      </c>
      <c r="G28" s="34"/>
      <c r="H28" s="258"/>
      <c r="J28" s="191"/>
    </row>
    <row r="29" spans="1:11" s="11" customFormat="1" ht="31.5" x14ac:dyDescent="0.25">
      <c r="A29" s="87">
        <v>1.1499999999999999</v>
      </c>
      <c r="B29" s="198" t="s">
        <v>101</v>
      </c>
      <c r="C29" s="14" t="s">
        <v>74</v>
      </c>
      <c r="D29" s="92" t="s">
        <v>116</v>
      </c>
      <c r="E29" s="16" t="s">
        <v>4</v>
      </c>
      <c r="F29" s="16" t="s">
        <v>5</v>
      </c>
      <c r="G29" s="34"/>
      <c r="H29" s="258"/>
      <c r="J29" s="191"/>
    </row>
    <row r="30" spans="1:11" s="11" customFormat="1" ht="15.75" x14ac:dyDescent="0.25">
      <c r="A30" s="76">
        <v>2</v>
      </c>
      <c r="B30" s="253" t="s">
        <v>38</v>
      </c>
      <c r="C30" s="18"/>
      <c r="D30" s="21"/>
      <c r="E30" s="20"/>
      <c r="F30" s="20"/>
      <c r="G30" s="24">
        <f>SUM(G31:G38)</f>
        <v>12</v>
      </c>
      <c r="H30" s="263">
        <v>16.87263207947521</v>
      </c>
    </row>
    <row r="31" spans="1:11" s="11" customFormat="1" ht="15.75" x14ac:dyDescent="0.25">
      <c r="A31" s="27">
        <v>2.1</v>
      </c>
      <c r="B31" s="244" t="s">
        <v>39</v>
      </c>
      <c r="C31" s="14" t="s">
        <v>74</v>
      </c>
      <c r="D31" s="17" t="s">
        <v>40</v>
      </c>
      <c r="E31" s="16" t="s">
        <v>4</v>
      </c>
      <c r="F31" s="16" t="s">
        <v>55</v>
      </c>
      <c r="G31" s="25"/>
      <c r="H31" s="265"/>
    </row>
    <row r="32" spans="1:11" s="11" customFormat="1" ht="31.5" x14ac:dyDescent="0.25">
      <c r="A32" s="27">
        <v>2.2000000000000002</v>
      </c>
      <c r="B32" s="244" t="s">
        <v>21</v>
      </c>
      <c r="C32" s="14" t="s">
        <v>74</v>
      </c>
      <c r="D32" s="17" t="s">
        <v>83</v>
      </c>
      <c r="E32" s="16" t="s">
        <v>4</v>
      </c>
      <c r="F32" s="16" t="s">
        <v>55</v>
      </c>
      <c r="G32" s="25"/>
      <c r="H32" s="265"/>
    </row>
    <row r="33" spans="1:11" s="170" customFormat="1" ht="38.25" customHeight="1" x14ac:dyDescent="0.25">
      <c r="A33" s="27">
        <v>2.2999999999999998</v>
      </c>
      <c r="B33" s="244" t="s">
        <v>42</v>
      </c>
      <c r="C33" s="133" t="s">
        <v>74</v>
      </c>
      <c r="D33" s="28" t="s">
        <v>43</v>
      </c>
      <c r="E33" s="16" t="s">
        <v>4</v>
      </c>
      <c r="F33" s="16" t="s">
        <v>55</v>
      </c>
      <c r="G33" s="238"/>
      <c r="H33" s="265"/>
    </row>
    <row r="34" spans="1:11" s="11" customFormat="1" ht="15.75" x14ac:dyDescent="0.25">
      <c r="A34" s="27">
        <v>2.4</v>
      </c>
      <c r="B34" s="305" t="s">
        <v>22</v>
      </c>
      <c r="C34" s="313" t="s">
        <v>74</v>
      </c>
      <c r="D34" s="17" t="s">
        <v>19</v>
      </c>
      <c r="E34" s="16" t="s">
        <v>7</v>
      </c>
      <c r="F34" s="28" t="s">
        <v>53</v>
      </c>
      <c r="G34" s="210"/>
      <c r="H34" s="265"/>
    </row>
    <row r="35" spans="1:11" s="35" customFormat="1" ht="15.75" x14ac:dyDescent="0.25">
      <c r="A35" s="158" t="s">
        <v>113</v>
      </c>
      <c r="B35" s="306"/>
      <c r="C35" s="314"/>
      <c r="D35" s="145" t="s">
        <v>106</v>
      </c>
      <c r="E35" s="103" t="s">
        <v>7</v>
      </c>
      <c r="F35" s="103" t="s">
        <v>5</v>
      </c>
      <c r="G35" s="235">
        <v>6</v>
      </c>
      <c r="H35" s="257"/>
      <c r="J35" s="194"/>
      <c r="K35" s="179"/>
    </row>
    <row r="36" spans="1:11" s="35" customFormat="1" ht="15.75" x14ac:dyDescent="0.25">
      <c r="A36" s="158" t="s">
        <v>114</v>
      </c>
      <c r="B36" s="307"/>
      <c r="C36" s="315"/>
      <c r="D36" s="145" t="s">
        <v>107</v>
      </c>
      <c r="E36" s="103" t="s">
        <v>7</v>
      </c>
      <c r="F36" s="103" t="s">
        <v>55</v>
      </c>
      <c r="G36" s="235">
        <v>6</v>
      </c>
      <c r="H36" s="257"/>
      <c r="J36" s="194"/>
      <c r="K36" s="179"/>
    </row>
    <row r="37" spans="1:11" s="11" customFormat="1" ht="15.75" x14ac:dyDescent="0.25">
      <c r="A37" s="27">
        <v>2.5</v>
      </c>
      <c r="B37" s="244" t="s">
        <v>44</v>
      </c>
      <c r="C37" s="14" t="s">
        <v>74</v>
      </c>
      <c r="D37" s="17" t="s">
        <v>36</v>
      </c>
      <c r="E37" s="16" t="s">
        <v>4</v>
      </c>
      <c r="F37" s="16" t="s">
        <v>5</v>
      </c>
      <c r="G37" s="210"/>
      <c r="H37" s="265"/>
    </row>
    <row r="38" spans="1:11" s="11" customFormat="1" ht="31.5" x14ac:dyDescent="0.25">
      <c r="A38" s="27">
        <v>2.6</v>
      </c>
      <c r="B38" s="244" t="s">
        <v>45</v>
      </c>
      <c r="C38" s="14" t="s">
        <v>74</v>
      </c>
      <c r="D38" s="17" t="s">
        <v>35</v>
      </c>
      <c r="E38" s="16" t="s">
        <v>7</v>
      </c>
      <c r="F38" s="16"/>
      <c r="G38" s="25"/>
      <c r="H38" s="265"/>
    </row>
    <row r="39" spans="1:11" s="11" customFormat="1" ht="15.75" x14ac:dyDescent="0.25">
      <c r="A39" s="76">
        <v>3</v>
      </c>
      <c r="B39" s="253" t="s">
        <v>46</v>
      </c>
      <c r="C39" s="18"/>
      <c r="D39" s="21"/>
      <c r="E39" s="20"/>
      <c r="F39" s="20"/>
      <c r="G39" s="72">
        <f>SUM(G40:G42)</f>
        <v>106</v>
      </c>
      <c r="H39" s="263">
        <v>9.2032538615319321</v>
      </c>
    </row>
    <row r="40" spans="1:11" s="11" customFormat="1" ht="15.75" x14ac:dyDescent="0.25">
      <c r="A40" s="27">
        <v>3.1</v>
      </c>
      <c r="B40" s="244" t="s">
        <v>47</v>
      </c>
      <c r="C40" s="14" t="s">
        <v>74</v>
      </c>
      <c r="D40" s="17" t="s">
        <v>48</v>
      </c>
      <c r="E40" s="16" t="s">
        <v>4</v>
      </c>
      <c r="F40" s="16" t="s">
        <v>55</v>
      </c>
      <c r="G40" s="238">
        <v>98</v>
      </c>
      <c r="H40" s="265"/>
    </row>
    <row r="41" spans="1:11" s="11" customFormat="1" ht="15.75" x14ac:dyDescent="0.25">
      <c r="A41" s="27">
        <v>3.2</v>
      </c>
      <c r="B41" s="244" t="s">
        <v>49</v>
      </c>
      <c r="C41" s="14" t="s">
        <v>74</v>
      </c>
      <c r="D41" s="17" t="s">
        <v>37</v>
      </c>
      <c r="E41" s="16" t="s">
        <v>4</v>
      </c>
      <c r="F41" s="16" t="s">
        <v>5</v>
      </c>
      <c r="G41" s="238"/>
      <c r="H41" s="265"/>
    </row>
    <row r="42" spans="1:11" s="11" customFormat="1" ht="15.75" x14ac:dyDescent="0.25">
      <c r="A42" s="27">
        <v>3.3</v>
      </c>
      <c r="B42" s="244" t="s">
        <v>23</v>
      </c>
      <c r="C42" s="14" t="s">
        <v>74</v>
      </c>
      <c r="D42" s="17" t="s">
        <v>62</v>
      </c>
      <c r="E42" s="16" t="s">
        <v>4</v>
      </c>
      <c r="F42" s="16" t="s">
        <v>55</v>
      </c>
      <c r="G42" s="238">
        <v>8</v>
      </c>
      <c r="H42" s="258"/>
    </row>
    <row r="43" spans="1:11" s="11" customFormat="1" ht="15.75" x14ac:dyDescent="0.25">
      <c r="A43" s="27"/>
      <c r="B43" s="15"/>
      <c r="C43" s="14"/>
      <c r="D43" s="17"/>
      <c r="E43" s="16"/>
      <c r="F43" s="16"/>
      <c r="G43" s="25"/>
      <c r="H43" s="258"/>
    </row>
    <row r="44" spans="1:11" s="11" customFormat="1" ht="15.75" hidden="1" x14ac:dyDescent="0.25">
      <c r="A44" s="26"/>
      <c r="B44" s="19" t="s">
        <v>50</v>
      </c>
      <c r="C44" s="18"/>
      <c r="D44" s="21"/>
      <c r="E44" s="20"/>
      <c r="F44" s="20"/>
      <c r="G44" s="24">
        <v>0</v>
      </c>
      <c r="H44" s="263"/>
    </row>
    <row r="45" spans="1:11" s="11" customFormat="1" ht="47.25" hidden="1" x14ac:dyDescent="0.25">
      <c r="A45" s="27"/>
      <c r="B45" s="15" t="s">
        <v>51</v>
      </c>
      <c r="C45" s="14"/>
      <c r="D45" s="17" t="s">
        <v>63</v>
      </c>
      <c r="E45" s="16"/>
      <c r="F45" s="16"/>
      <c r="G45" s="25"/>
      <c r="H45" s="258"/>
    </row>
    <row r="46" spans="1:11" ht="15.75" x14ac:dyDescent="0.25">
      <c r="A46" s="294" t="s">
        <v>84</v>
      </c>
      <c r="B46" s="295"/>
      <c r="C46" s="295"/>
      <c r="D46" s="295"/>
      <c r="E46" s="295"/>
      <c r="F46" s="296"/>
      <c r="G46" s="69">
        <f>G7+G30+G39+G44</f>
        <v>183.30650772306387</v>
      </c>
      <c r="H46" s="266">
        <f>SUM(H7:H45)</f>
        <v>78.227657823021431</v>
      </c>
    </row>
    <row r="47" spans="1:11" ht="16.5" thickBot="1" x14ac:dyDescent="0.3">
      <c r="A47" s="331" t="s">
        <v>161</v>
      </c>
      <c r="B47" s="332"/>
      <c r="C47" s="332"/>
      <c r="D47" s="332"/>
      <c r="E47" s="332"/>
      <c r="F47" s="332"/>
      <c r="G47" s="75"/>
      <c r="H47" s="267"/>
    </row>
    <row r="48" spans="1:11" ht="15.75" x14ac:dyDescent="0.25">
      <c r="A48" s="9"/>
      <c r="B48" s="4"/>
      <c r="C48" s="9"/>
      <c r="D48" s="8"/>
      <c r="E48" s="3"/>
      <c r="F48" s="3"/>
      <c r="G48" s="22"/>
    </row>
    <row r="49" spans="1:8" s="36" customFormat="1" ht="15.95" customHeight="1" x14ac:dyDescent="0.25">
      <c r="A49" s="291" t="s">
        <v>28</v>
      </c>
      <c r="B49" s="291"/>
      <c r="C49" s="291"/>
      <c r="D49" s="291"/>
      <c r="E49" s="51"/>
      <c r="F49" s="51"/>
      <c r="G49" s="52"/>
      <c r="H49" s="164"/>
    </row>
    <row r="50" spans="1:8" s="36" customFormat="1" ht="15.95" customHeight="1" x14ac:dyDescent="0.25">
      <c r="A50" s="291"/>
      <c r="B50" s="291"/>
      <c r="C50" s="291"/>
      <c r="D50" s="291"/>
      <c r="E50" s="51"/>
      <c r="F50" s="51"/>
      <c r="G50" s="52"/>
      <c r="H50" s="164"/>
    </row>
    <row r="51" spans="1:8" ht="15.75" x14ac:dyDescent="0.25">
      <c r="A51" s="9"/>
      <c r="B51" s="4"/>
      <c r="C51" s="9"/>
      <c r="D51" s="8"/>
      <c r="E51" s="3"/>
      <c r="F51" s="3"/>
      <c r="G51" s="22"/>
    </row>
    <row r="52" spans="1:8" ht="15.75" customHeight="1" x14ac:dyDescent="0.25">
      <c r="A52" s="319" t="s">
        <v>183</v>
      </c>
      <c r="B52" s="319"/>
      <c r="C52" s="319"/>
      <c r="D52" s="319"/>
      <c r="E52" s="4"/>
      <c r="F52" s="3"/>
      <c r="G52" s="22"/>
    </row>
    <row r="53" spans="1:8" ht="37.5" customHeight="1" x14ac:dyDescent="0.25">
      <c r="A53" s="319"/>
      <c r="B53" s="319"/>
      <c r="C53" s="319"/>
      <c r="D53" s="319"/>
      <c r="E53" s="4"/>
      <c r="F53" s="3"/>
      <c r="G53" s="22"/>
    </row>
    <row r="54" spans="1:8" ht="37.5" customHeight="1" x14ac:dyDescent="0.25">
      <c r="A54" s="254"/>
      <c r="B54" s="254"/>
      <c r="C54" s="254"/>
      <c r="D54" s="254"/>
      <c r="E54" s="4"/>
      <c r="F54" s="3"/>
      <c r="G54" s="22"/>
    </row>
    <row r="55" spans="1:8" ht="15.75" customHeight="1" x14ac:dyDescent="0.25">
      <c r="A55" s="291" t="s">
        <v>192</v>
      </c>
      <c r="B55" s="291"/>
      <c r="C55" s="9"/>
      <c r="D55" s="3"/>
      <c r="E55" s="12" t="s">
        <v>25</v>
      </c>
      <c r="F55" s="3"/>
      <c r="G55" s="22"/>
    </row>
    <row r="56" spans="1:8" ht="15.75" x14ac:dyDescent="0.25">
      <c r="A56" s="9"/>
      <c r="B56" s="4"/>
      <c r="C56" s="9"/>
      <c r="D56" s="3"/>
      <c r="E56" s="3"/>
      <c r="F56" s="37" t="s">
        <v>108</v>
      </c>
      <c r="G56" s="22"/>
    </row>
    <row r="57" spans="1:8" ht="15.75" x14ac:dyDescent="0.25">
      <c r="A57" s="9"/>
      <c r="B57" s="4"/>
      <c r="C57" s="9"/>
      <c r="D57" s="3"/>
      <c r="E57" s="3"/>
      <c r="F57" s="37"/>
      <c r="G57" s="22"/>
    </row>
    <row r="58" spans="1:8" ht="15.75" x14ac:dyDescent="0.25">
      <c r="B58" s="2"/>
      <c r="E58" s="12" t="s">
        <v>26</v>
      </c>
    </row>
    <row r="59" spans="1:8" ht="15.75" x14ac:dyDescent="0.25">
      <c r="B59" s="2"/>
      <c r="F59" s="9" t="s">
        <v>27</v>
      </c>
    </row>
    <row r="60" spans="1:8" x14ac:dyDescent="0.25">
      <c r="A60" s="1"/>
      <c r="B60" s="2"/>
      <c r="C60" s="1"/>
      <c r="G60" s="1"/>
      <c r="H60" s="173"/>
    </row>
    <row r="61" spans="1:8" x14ac:dyDescent="0.25">
      <c r="A61" s="1"/>
      <c r="B61" s="2"/>
      <c r="C61" s="1"/>
      <c r="G61" s="1"/>
      <c r="H61" s="173"/>
    </row>
  </sheetData>
  <mergeCells count="24">
    <mergeCell ref="A1:G2"/>
    <mergeCell ref="A4:A5"/>
    <mergeCell ref="B4:B5"/>
    <mergeCell ref="C4:C5"/>
    <mergeCell ref="D4:D5"/>
    <mergeCell ref="E4:E5"/>
    <mergeCell ref="F4:F5"/>
    <mergeCell ref="G4:G5"/>
    <mergeCell ref="A55:B55"/>
    <mergeCell ref="H4:H5"/>
    <mergeCell ref="A49:D50"/>
    <mergeCell ref="A46:F46"/>
    <mergeCell ref="A47:F47"/>
    <mergeCell ref="B6:F6"/>
    <mergeCell ref="B11:B12"/>
    <mergeCell ref="C11:C12"/>
    <mergeCell ref="B16:B17"/>
    <mergeCell ref="C16:C17"/>
    <mergeCell ref="C34:C36"/>
    <mergeCell ref="B34:B36"/>
    <mergeCell ref="B21:B23"/>
    <mergeCell ref="A52:D53"/>
    <mergeCell ref="B18:B20"/>
    <mergeCell ref="C18:C20"/>
  </mergeCells>
  <printOptions horizontalCentered="1"/>
  <pageMargins left="0" right="0" top="0.35433070866141736" bottom="0.35433070866141736" header="0.11811023622047245" footer="0.11811023622047245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CC"/>
  </sheetPr>
  <dimension ref="A1:L59"/>
  <sheetViews>
    <sheetView topLeftCell="A25" workbookViewId="0">
      <selection activeCell="M23" sqref="I1:M23"/>
    </sheetView>
  </sheetViews>
  <sheetFormatPr defaultColWidth="9.140625" defaultRowHeight="15.75" x14ac:dyDescent="0.25"/>
  <cols>
    <col min="1" max="1" width="9.140625" style="56"/>
    <col min="2" max="2" width="50.7109375" style="36" customWidth="1"/>
    <col min="3" max="3" width="13.140625" style="56" customWidth="1"/>
    <col min="4" max="4" width="49.28515625" style="36" customWidth="1"/>
    <col min="5" max="6" width="26.7109375" style="36" customWidth="1"/>
    <col min="7" max="7" width="15.42578125" style="58" customWidth="1"/>
    <col min="8" max="8" width="14" style="163" customWidth="1"/>
    <col min="9" max="9" width="9.140625" style="36" customWidth="1"/>
    <col min="10" max="10" width="9.140625" style="185" customWidth="1"/>
    <col min="11" max="16384" width="9.140625" style="36"/>
  </cols>
  <sheetData>
    <row r="1" spans="1:12" x14ac:dyDescent="0.25">
      <c r="A1" s="284" t="s">
        <v>160</v>
      </c>
      <c r="B1" s="284"/>
      <c r="C1" s="284"/>
      <c r="D1" s="284"/>
      <c r="E1" s="284"/>
      <c r="F1" s="284"/>
      <c r="G1" s="284"/>
    </row>
    <row r="2" spans="1:12" x14ac:dyDescent="0.25">
      <c r="A2" s="284"/>
      <c r="B2" s="284"/>
      <c r="C2" s="284"/>
      <c r="D2" s="284"/>
      <c r="E2" s="284"/>
      <c r="F2" s="284"/>
      <c r="G2" s="284"/>
    </row>
    <row r="3" spans="1:12" ht="16.5" thickBot="1" x14ac:dyDescent="0.3">
      <c r="A3" s="37"/>
      <c r="B3" s="38"/>
      <c r="C3" s="37"/>
      <c r="D3" s="38"/>
      <c r="E3" s="38"/>
      <c r="F3" s="38"/>
      <c r="G3" s="39"/>
      <c r="K3" s="175"/>
      <c r="L3" s="175"/>
    </row>
    <row r="4" spans="1:12" ht="15.75" customHeight="1" x14ac:dyDescent="0.25">
      <c r="A4" s="285" t="s">
        <v>0</v>
      </c>
      <c r="B4" s="287" t="s">
        <v>1</v>
      </c>
      <c r="C4" s="287" t="s">
        <v>2</v>
      </c>
      <c r="D4" s="287" t="s">
        <v>6</v>
      </c>
      <c r="E4" s="287" t="s">
        <v>64</v>
      </c>
      <c r="F4" s="287" t="s">
        <v>3</v>
      </c>
      <c r="G4" s="287" t="s">
        <v>165</v>
      </c>
      <c r="H4" s="316" t="s">
        <v>166</v>
      </c>
      <c r="K4" s="175"/>
      <c r="L4" s="175"/>
    </row>
    <row r="5" spans="1:12" ht="35.25" customHeight="1" thickBot="1" x14ac:dyDescent="0.3">
      <c r="A5" s="286"/>
      <c r="B5" s="288"/>
      <c r="C5" s="288"/>
      <c r="D5" s="288"/>
      <c r="E5" s="288"/>
      <c r="F5" s="288"/>
      <c r="G5" s="288"/>
      <c r="H5" s="317"/>
    </row>
    <row r="6" spans="1:12" ht="27" customHeight="1" x14ac:dyDescent="0.25">
      <c r="A6" s="224"/>
      <c r="B6" s="345" t="s">
        <v>72</v>
      </c>
      <c r="C6" s="346"/>
      <c r="D6" s="346"/>
      <c r="E6" s="346"/>
      <c r="F6" s="347"/>
      <c r="G6" s="227"/>
      <c r="H6" s="262"/>
    </row>
    <row r="7" spans="1:12" s="35" customFormat="1" x14ac:dyDescent="0.25">
      <c r="A7" s="230">
        <v>1</v>
      </c>
      <c r="B7" s="218" t="s">
        <v>29</v>
      </c>
      <c r="C7" s="225"/>
      <c r="D7" s="220"/>
      <c r="E7" s="219"/>
      <c r="F7" s="219"/>
      <c r="G7" s="228">
        <f>SUM(G8:G29)</f>
        <v>46.466804118967396</v>
      </c>
      <c r="H7" s="263">
        <v>21.985550891437395</v>
      </c>
      <c r="J7" s="186"/>
    </row>
    <row r="8" spans="1:12" s="35" customFormat="1" ht="31.5" x14ac:dyDescent="0.25">
      <c r="A8" s="221">
        <v>1.1000000000000001</v>
      </c>
      <c r="B8" s="213" t="s">
        <v>13</v>
      </c>
      <c r="C8" s="212" t="s">
        <v>74</v>
      </c>
      <c r="D8" s="209" t="s">
        <v>14</v>
      </c>
      <c r="E8" s="208" t="s">
        <v>4</v>
      </c>
      <c r="F8" s="208" t="s">
        <v>8</v>
      </c>
      <c r="G8" s="216"/>
      <c r="H8" s="258"/>
      <c r="J8" s="186"/>
    </row>
    <row r="9" spans="1:12" s="35" customFormat="1" x14ac:dyDescent="0.25">
      <c r="A9" s="221">
        <v>1.2</v>
      </c>
      <c r="B9" s="213" t="s">
        <v>17</v>
      </c>
      <c r="C9" s="212" t="s">
        <v>74</v>
      </c>
      <c r="D9" s="209" t="s">
        <v>59</v>
      </c>
      <c r="E9" s="208" t="s">
        <v>4</v>
      </c>
      <c r="F9" s="208" t="s">
        <v>5</v>
      </c>
      <c r="G9" s="216"/>
      <c r="H9" s="258"/>
      <c r="J9" s="186"/>
    </row>
    <row r="10" spans="1:12" s="35" customFormat="1" ht="31.5" x14ac:dyDescent="0.25">
      <c r="A10" s="221">
        <v>1.3</v>
      </c>
      <c r="B10" s="213" t="s">
        <v>30</v>
      </c>
      <c r="C10" s="212" t="s">
        <v>74</v>
      </c>
      <c r="D10" s="209" t="s">
        <v>52</v>
      </c>
      <c r="E10" s="208" t="s">
        <v>4</v>
      </c>
      <c r="F10" s="208" t="s">
        <v>53</v>
      </c>
      <c r="G10" s="216"/>
      <c r="H10" s="258"/>
      <c r="J10" s="186"/>
    </row>
    <row r="11" spans="1:12" s="143" customFormat="1" ht="46.5" customHeight="1" x14ac:dyDescent="0.25">
      <c r="A11" s="221"/>
      <c r="B11" s="213"/>
      <c r="C11" s="212"/>
      <c r="D11" s="236" t="s">
        <v>185</v>
      </c>
      <c r="E11" s="237" t="s">
        <v>7</v>
      </c>
      <c r="F11" s="237" t="s">
        <v>55</v>
      </c>
      <c r="G11" s="238">
        <v>5</v>
      </c>
      <c r="H11" s="258"/>
      <c r="J11" s="186"/>
    </row>
    <row r="12" spans="1:12" s="143" customFormat="1" ht="31.5" x14ac:dyDescent="0.25">
      <c r="A12" s="221"/>
      <c r="B12" s="213"/>
      <c r="C12" s="212"/>
      <c r="D12" s="236" t="s">
        <v>184</v>
      </c>
      <c r="E12" s="237" t="s">
        <v>7</v>
      </c>
      <c r="F12" s="237" t="s">
        <v>55</v>
      </c>
      <c r="G12" s="238">
        <v>7.65</v>
      </c>
      <c r="H12" s="258"/>
      <c r="J12" s="186"/>
    </row>
    <row r="13" spans="1:12" s="35" customFormat="1" x14ac:dyDescent="0.25">
      <c r="A13" s="221">
        <v>1.4</v>
      </c>
      <c r="B13" s="213" t="s">
        <v>15</v>
      </c>
      <c r="C13" s="212" t="s">
        <v>74</v>
      </c>
      <c r="D13" s="215" t="s">
        <v>137</v>
      </c>
      <c r="E13" s="214" t="s">
        <v>4</v>
      </c>
      <c r="F13" s="214" t="s">
        <v>8</v>
      </c>
      <c r="G13" s="216"/>
      <c r="H13" s="258"/>
      <c r="J13" s="186"/>
    </row>
    <row r="14" spans="1:12" s="35" customFormat="1" ht="31.5" x14ac:dyDescent="0.25">
      <c r="A14" s="223" t="s">
        <v>79</v>
      </c>
      <c r="B14" s="213" t="s">
        <v>32</v>
      </c>
      <c r="C14" s="212" t="s">
        <v>74</v>
      </c>
      <c r="D14" s="209" t="s">
        <v>65</v>
      </c>
      <c r="E14" s="208" t="s">
        <v>4</v>
      </c>
      <c r="F14" s="208" t="s">
        <v>66</v>
      </c>
      <c r="G14" s="216"/>
      <c r="H14" s="258"/>
      <c r="J14" s="186"/>
    </row>
    <row r="15" spans="1:12" s="35" customFormat="1" ht="31.5" x14ac:dyDescent="0.25">
      <c r="A15" s="223" t="s">
        <v>80</v>
      </c>
      <c r="B15" s="303" t="s">
        <v>16</v>
      </c>
      <c r="C15" s="308" t="s">
        <v>74</v>
      </c>
      <c r="D15" s="209" t="s">
        <v>65</v>
      </c>
      <c r="E15" s="211" t="s">
        <v>31</v>
      </c>
      <c r="F15" s="208" t="s">
        <v>8</v>
      </c>
      <c r="G15" s="216"/>
      <c r="H15" s="258"/>
      <c r="J15" s="186"/>
    </row>
    <row r="16" spans="1:12" s="143" customFormat="1" x14ac:dyDescent="0.25">
      <c r="A16" s="245" t="s">
        <v>122</v>
      </c>
      <c r="B16" s="304"/>
      <c r="C16" s="309"/>
      <c r="D16" s="236" t="s">
        <v>144</v>
      </c>
      <c r="E16" s="237" t="s">
        <v>139</v>
      </c>
      <c r="F16" s="237" t="s">
        <v>5</v>
      </c>
      <c r="G16" s="238">
        <v>0.61355025743546221</v>
      </c>
      <c r="H16" s="258"/>
      <c r="J16" s="186"/>
      <c r="K16" s="179"/>
    </row>
    <row r="17" spans="1:11" s="35" customFormat="1" ht="31.5" x14ac:dyDescent="0.25">
      <c r="A17" s="223" t="s">
        <v>81</v>
      </c>
      <c r="B17" s="303" t="s">
        <v>33</v>
      </c>
      <c r="C17" s="308" t="s">
        <v>74</v>
      </c>
      <c r="D17" s="209" t="s">
        <v>54</v>
      </c>
      <c r="E17" s="208" t="s">
        <v>7</v>
      </c>
      <c r="F17" s="208" t="s">
        <v>55</v>
      </c>
      <c r="G17" s="216"/>
      <c r="H17" s="258"/>
      <c r="J17" s="186"/>
    </row>
    <row r="18" spans="1:11" s="35" customFormat="1" ht="31.5" x14ac:dyDescent="0.25">
      <c r="A18" s="245" t="s">
        <v>123</v>
      </c>
      <c r="B18" s="304"/>
      <c r="C18" s="309"/>
      <c r="D18" s="236" t="s">
        <v>172</v>
      </c>
      <c r="E18" s="237" t="s">
        <v>7</v>
      </c>
      <c r="F18" s="237" t="s">
        <v>55</v>
      </c>
      <c r="G18" s="238">
        <v>24</v>
      </c>
      <c r="H18" s="264"/>
      <c r="J18" s="186"/>
    </row>
    <row r="19" spans="1:11" s="35" customFormat="1" x14ac:dyDescent="0.25">
      <c r="A19" s="223" t="s">
        <v>87</v>
      </c>
      <c r="B19" s="213" t="s">
        <v>18</v>
      </c>
      <c r="C19" s="212"/>
      <c r="D19" s="209" t="s">
        <v>19</v>
      </c>
      <c r="E19" s="208" t="s">
        <v>7</v>
      </c>
      <c r="F19" s="211" t="s">
        <v>53</v>
      </c>
      <c r="G19" s="216"/>
      <c r="H19" s="258"/>
      <c r="J19" s="186"/>
    </row>
    <row r="20" spans="1:11" s="35" customFormat="1" x14ac:dyDescent="0.25">
      <c r="A20" s="246" t="s">
        <v>109</v>
      </c>
      <c r="B20" s="213"/>
      <c r="C20" s="212" t="s">
        <v>74</v>
      </c>
      <c r="D20" s="236" t="s">
        <v>103</v>
      </c>
      <c r="E20" s="237" t="s">
        <v>7</v>
      </c>
      <c r="F20" s="237" t="s">
        <v>5</v>
      </c>
      <c r="G20" s="235">
        <v>4.2948518020482354</v>
      </c>
      <c r="H20" s="257"/>
      <c r="J20" s="186"/>
      <c r="K20" s="179"/>
    </row>
    <row r="21" spans="1:11" s="35" customFormat="1" x14ac:dyDescent="0.25">
      <c r="A21" s="246" t="s">
        <v>109</v>
      </c>
      <c r="B21" s="213"/>
      <c r="C21" s="212" t="s">
        <v>74</v>
      </c>
      <c r="D21" s="236" t="s">
        <v>104</v>
      </c>
      <c r="E21" s="237" t="s">
        <v>7</v>
      </c>
      <c r="F21" s="237" t="s">
        <v>55</v>
      </c>
      <c r="G21" s="235">
        <v>4.9084020594836977</v>
      </c>
      <c r="H21" s="257"/>
      <c r="J21" s="186"/>
      <c r="K21" s="179"/>
    </row>
    <row r="22" spans="1:11" s="35" customFormat="1" ht="47.25" x14ac:dyDescent="0.25">
      <c r="A22" s="221">
        <v>1.9</v>
      </c>
      <c r="B22" s="213" t="s">
        <v>9</v>
      </c>
      <c r="C22" s="212" t="s">
        <v>74</v>
      </c>
      <c r="D22" s="215" t="s">
        <v>56</v>
      </c>
      <c r="E22" s="214" t="s">
        <v>4</v>
      </c>
      <c r="F22" s="214" t="s">
        <v>55</v>
      </c>
      <c r="G22" s="216"/>
      <c r="H22" s="258"/>
      <c r="J22" s="186"/>
    </row>
    <row r="23" spans="1:11" s="35" customFormat="1" ht="47.25" x14ac:dyDescent="0.25">
      <c r="A23" s="232">
        <v>1.1000000000000001</v>
      </c>
      <c r="B23" s="213" t="s">
        <v>20</v>
      </c>
      <c r="C23" s="212" t="s">
        <v>74</v>
      </c>
      <c r="D23" s="215" t="s">
        <v>57</v>
      </c>
      <c r="E23" s="214" t="s">
        <v>4</v>
      </c>
      <c r="F23" s="214" t="s">
        <v>55</v>
      </c>
      <c r="G23" s="216"/>
      <c r="H23" s="258"/>
      <c r="J23" s="186"/>
    </row>
    <row r="24" spans="1:11" s="35" customFormat="1" ht="47.25" x14ac:dyDescent="0.25">
      <c r="A24" s="221">
        <v>1.1100000000000001</v>
      </c>
      <c r="B24" s="213" t="s">
        <v>10</v>
      </c>
      <c r="C24" s="212" t="s">
        <v>74</v>
      </c>
      <c r="D24" s="215" t="s">
        <v>58</v>
      </c>
      <c r="E24" s="214" t="s">
        <v>4</v>
      </c>
      <c r="F24" s="214" t="s">
        <v>55</v>
      </c>
      <c r="G24" s="216"/>
      <c r="H24" s="258"/>
      <c r="J24" s="186"/>
    </row>
    <row r="25" spans="1:11" s="35" customFormat="1" ht="31.5" x14ac:dyDescent="0.25">
      <c r="A25" s="221">
        <v>1.1200000000000001</v>
      </c>
      <c r="B25" s="213" t="s">
        <v>11</v>
      </c>
      <c r="C25" s="212" t="s">
        <v>74</v>
      </c>
      <c r="D25" s="215" t="s">
        <v>60</v>
      </c>
      <c r="E25" s="214" t="s">
        <v>4</v>
      </c>
      <c r="F25" s="214" t="s">
        <v>55</v>
      </c>
      <c r="G25" s="216"/>
      <c r="H25" s="258"/>
      <c r="J25" s="186"/>
    </row>
    <row r="26" spans="1:11" s="35" customFormat="1" ht="31.5" x14ac:dyDescent="0.25">
      <c r="A26" s="221">
        <v>1.1299999999999999</v>
      </c>
      <c r="B26" s="213" t="s">
        <v>34</v>
      </c>
      <c r="C26" s="212" t="s">
        <v>74</v>
      </c>
      <c r="D26" s="215" t="s">
        <v>61</v>
      </c>
      <c r="E26" s="214" t="s">
        <v>4</v>
      </c>
      <c r="F26" s="214" t="s">
        <v>55</v>
      </c>
      <c r="G26" s="216"/>
      <c r="H26" s="258"/>
      <c r="J26" s="186"/>
    </row>
    <row r="27" spans="1:11" s="35" customFormat="1" x14ac:dyDescent="0.25">
      <c r="A27" s="221">
        <v>1.1399999999999999</v>
      </c>
      <c r="B27" s="213" t="s">
        <v>12</v>
      </c>
      <c r="C27" s="212" t="s">
        <v>74</v>
      </c>
      <c r="D27" s="215" t="s">
        <v>62</v>
      </c>
      <c r="E27" s="214" t="s">
        <v>4</v>
      </c>
      <c r="F27" s="214" t="s">
        <v>55</v>
      </c>
      <c r="G27" s="216"/>
      <c r="H27" s="258"/>
      <c r="J27" s="186"/>
    </row>
    <row r="28" spans="1:11" s="11" customFormat="1" ht="31.5" x14ac:dyDescent="0.25">
      <c r="A28" s="231">
        <v>1.1499999999999999</v>
      </c>
      <c r="B28" s="233" t="s">
        <v>101</v>
      </c>
      <c r="C28" s="206" t="s">
        <v>74</v>
      </c>
      <c r="D28" s="234" t="s">
        <v>116</v>
      </c>
      <c r="E28" s="208" t="s">
        <v>4</v>
      </c>
      <c r="F28" s="208" t="s">
        <v>5</v>
      </c>
      <c r="G28" s="216"/>
      <c r="H28" s="258"/>
      <c r="J28" s="186"/>
    </row>
    <row r="29" spans="1:11" s="35" customFormat="1" x14ac:dyDescent="0.25">
      <c r="A29" s="221"/>
      <c r="B29" s="213"/>
      <c r="C29" s="212"/>
      <c r="D29" s="215"/>
      <c r="E29" s="214"/>
      <c r="F29" s="214"/>
      <c r="G29" s="216"/>
      <c r="H29" s="258"/>
      <c r="J29" s="186"/>
    </row>
    <row r="30" spans="1:11" s="35" customFormat="1" x14ac:dyDescent="0.25">
      <c r="A30" s="230">
        <v>2</v>
      </c>
      <c r="B30" s="218" t="s">
        <v>38</v>
      </c>
      <c r="C30" s="225"/>
      <c r="D30" s="220"/>
      <c r="E30" s="219"/>
      <c r="F30" s="219"/>
      <c r="G30" s="228"/>
      <c r="H30" s="263">
        <v>10.22583762392437</v>
      </c>
      <c r="J30" s="186"/>
    </row>
    <row r="31" spans="1:11" s="35" customFormat="1" x14ac:dyDescent="0.25">
      <c r="A31" s="221">
        <v>2.1</v>
      </c>
      <c r="B31" s="207" t="s">
        <v>39</v>
      </c>
      <c r="C31" s="212" t="s">
        <v>74</v>
      </c>
      <c r="D31" s="215" t="s">
        <v>40</v>
      </c>
      <c r="E31" s="214" t="s">
        <v>4</v>
      </c>
      <c r="F31" s="214" t="s">
        <v>5</v>
      </c>
      <c r="G31" s="216"/>
      <c r="H31" s="265"/>
      <c r="J31" s="186"/>
    </row>
    <row r="32" spans="1:11" s="35" customFormat="1" ht="47.25" x14ac:dyDescent="0.25">
      <c r="A32" s="221">
        <v>2.2000000000000002</v>
      </c>
      <c r="B32" s="207" t="s">
        <v>21</v>
      </c>
      <c r="C32" s="212" t="s">
        <v>74</v>
      </c>
      <c r="D32" s="248" t="s">
        <v>100</v>
      </c>
      <c r="E32" s="214" t="s">
        <v>4</v>
      </c>
      <c r="F32" s="214" t="s">
        <v>5</v>
      </c>
      <c r="G32" s="216"/>
      <c r="H32" s="265"/>
      <c r="J32" s="186"/>
    </row>
    <row r="33" spans="1:10" s="35" customFormat="1" ht="31.5" x14ac:dyDescent="0.25">
      <c r="A33" s="221">
        <v>2.2999999999999998</v>
      </c>
      <c r="B33" s="207" t="s">
        <v>42</v>
      </c>
      <c r="C33" s="212" t="s">
        <v>74</v>
      </c>
      <c r="D33" s="215" t="s">
        <v>82</v>
      </c>
      <c r="E33" s="214" t="s">
        <v>4</v>
      </c>
      <c r="F33" s="214" t="s">
        <v>5</v>
      </c>
      <c r="G33" s="216"/>
      <c r="H33" s="265"/>
      <c r="J33" s="186"/>
    </row>
    <row r="34" spans="1:10" s="35" customFormat="1" x14ac:dyDescent="0.25">
      <c r="A34" s="221">
        <v>2.4</v>
      </c>
      <c r="B34" s="207" t="s">
        <v>22</v>
      </c>
      <c r="C34" s="212" t="s">
        <v>74</v>
      </c>
      <c r="D34" s="209" t="s">
        <v>19</v>
      </c>
      <c r="E34" s="208" t="s">
        <v>7</v>
      </c>
      <c r="F34" s="211" t="s">
        <v>53</v>
      </c>
      <c r="G34" s="216"/>
      <c r="H34" s="265"/>
      <c r="J34" s="186"/>
    </row>
    <row r="35" spans="1:10" s="35" customFormat="1" x14ac:dyDescent="0.25">
      <c r="A35" s="221">
        <v>2.5</v>
      </c>
      <c r="B35" s="213" t="s">
        <v>44</v>
      </c>
      <c r="C35" s="212" t="s">
        <v>74</v>
      </c>
      <c r="D35" s="215" t="s">
        <v>36</v>
      </c>
      <c r="E35" s="214" t="s">
        <v>4</v>
      </c>
      <c r="F35" s="214" t="s">
        <v>5</v>
      </c>
      <c r="G35" s="216"/>
      <c r="H35" s="265"/>
      <c r="J35" s="186"/>
    </row>
    <row r="36" spans="1:10" s="35" customFormat="1" ht="31.5" x14ac:dyDescent="0.25">
      <c r="A36" s="221">
        <v>2.6</v>
      </c>
      <c r="B36" s="213" t="s">
        <v>45</v>
      </c>
      <c r="C36" s="212" t="s">
        <v>74</v>
      </c>
      <c r="D36" s="215" t="s">
        <v>115</v>
      </c>
      <c r="E36" s="214" t="s">
        <v>7</v>
      </c>
      <c r="F36" s="214"/>
      <c r="G36" s="216"/>
      <c r="H36" s="265"/>
      <c r="J36" s="186"/>
    </row>
    <row r="37" spans="1:10" s="35" customFormat="1" x14ac:dyDescent="0.25">
      <c r="A37" s="221"/>
      <c r="B37" s="213"/>
      <c r="C37" s="212"/>
      <c r="D37" s="215"/>
      <c r="E37" s="214"/>
      <c r="F37" s="214"/>
      <c r="G37" s="216"/>
      <c r="H37" s="265"/>
      <c r="J37" s="186"/>
    </row>
    <row r="38" spans="1:10" s="35" customFormat="1" x14ac:dyDescent="0.25">
      <c r="A38" s="230">
        <v>3</v>
      </c>
      <c r="B38" s="218" t="s">
        <v>46</v>
      </c>
      <c r="C38" s="225"/>
      <c r="D38" s="220"/>
      <c r="E38" s="219"/>
      <c r="F38" s="219"/>
      <c r="G38" s="228"/>
      <c r="H38" s="263">
        <v>3.5790431683735293</v>
      </c>
      <c r="J38" s="186"/>
    </row>
    <row r="39" spans="1:10" s="35" customFormat="1" x14ac:dyDescent="0.25">
      <c r="A39" s="221">
        <v>3.1</v>
      </c>
      <c r="B39" s="207" t="s">
        <v>47</v>
      </c>
      <c r="C39" s="206" t="s">
        <v>74</v>
      </c>
      <c r="D39" s="209" t="s">
        <v>48</v>
      </c>
      <c r="E39" s="208" t="s">
        <v>4</v>
      </c>
      <c r="F39" s="208" t="s">
        <v>55</v>
      </c>
      <c r="G39" s="216"/>
      <c r="H39" s="265"/>
      <c r="J39" s="186"/>
    </row>
    <row r="40" spans="1:10" s="35" customFormat="1" x14ac:dyDescent="0.25">
      <c r="A40" s="221">
        <v>3.2</v>
      </c>
      <c r="B40" s="213" t="s">
        <v>49</v>
      </c>
      <c r="C40" s="212" t="s">
        <v>74</v>
      </c>
      <c r="D40" s="215" t="s">
        <v>37</v>
      </c>
      <c r="E40" s="214" t="s">
        <v>4</v>
      </c>
      <c r="F40" s="214" t="s">
        <v>5</v>
      </c>
      <c r="G40" s="216"/>
      <c r="H40" s="265"/>
      <c r="J40" s="186"/>
    </row>
    <row r="41" spans="1:10" s="35" customFormat="1" x14ac:dyDescent="0.25">
      <c r="A41" s="221">
        <v>3.3</v>
      </c>
      <c r="B41" s="213" t="s">
        <v>23</v>
      </c>
      <c r="C41" s="212" t="s">
        <v>74</v>
      </c>
      <c r="D41" s="215" t="s">
        <v>62</v>
      </c>
      <c r="E41" s="214" t="s">
        <v>4</v>
      </c>
      <c r="F41" s="214" t="s">
        <v>5</v>
      </c>
      <c r="G41" s="216"/>
      <c r="H41" s="258"/>
      <c r="J41" s="186"/>
    </row>
    <row r="42" spans="1:10" s="35" customFormat="1" ht="17.25" customHeight="1" x14ac:dyDescent="0.25">
      <c r="A42" s="221"/>
      <c r="B42" s="213"/>
      <c r="C42" s="212"/>
      <c r="D42" s="215"/>
      <c r="E42" s="214"/>
      <c r="F42" s="214"/>
      <c r="G42" s="216"/>
      <c r="H42" s="258"/>
      <c r="J42" s="186"/>
    </row>
    <row r="43" spans="1:10" s="35" customFormat="1" hidden="1" x14ac:dyDescent="0.25">
      <c r="A43" s="217"/>
      <c r="B43" s="218" t="s">
        <v>50</v>
      </c>
      <c r="C43" s="225"/>
      <c r="D43" s="220"/>
      <c r="E43" s="219"/>
      <c r="F43" s="219"/>
      <c r="G43" s="228"/>
      <c r="H43" s="263"/>
      <c r="J43" s="186"/>
    </row>
    <row r="44" spans="1:10" s="35" customFormat="1" ht="47.25" hidden="1" x14ac:dyDescent="0.25">
      <c r="A44" s="221"/>
      <c r="B44" s="213" t="s">
        <v>51</v>
      </c>
      <c r="C44" s="212"/>
      <c r="D44" s="215" t="s">
        <v>63</v>
      </c>
      <c r="E44" s="214"/>
      <c r="F44" s="214"/>
      <c r="G44" s="216"/>
      <c r="H44" s="258"/>
      <c r="J44" s="186"/>
    </row>
    <row r="45" spans="1:10" x14ac:dyDescent="0.25">
      <c r="A45" s="294" t="s">
        <v>84</v>
      </c>
      <c r="B45" s="295"/>
      <c r="C45" s="295"/>
      <c r="D45" s="295"/>
      <c r="E45" s="295"/>
      <c r="F45" s="296"/>
      <c r="G45" s="226">
        <f>G7+G30+G38+G43</f>
        <v>46.466804118967396</v>
      </c>
      <c r="H45" s="266">
        <f>SUM(H7:H44)</f>
        <v>35.790431683735292</v>
      </c>
    </row>
    <row r="46" spans="1:10" ht="16.5" thickBot="1" x14ac:dyDescent="0.3">
      <c r="A46" s="321" t="s">
        <v>161</v>
      </c>
      <c r="B46" s="322"/>
      <c r="C46" s="322"/>
      <c r="D46" s="322"/>
      <c r="E46" s="322"/>
      <c r="F46" s="322"/>
      <c r="G46" s="229"/>
      <c r="H46" s="267"/>
    </row>
    <row r="47" spans="1:10" x14ac:dyDescent="0.25">
      <c r="A47" s="37"/>
      <c r="B47" s="51"/>
      <c r="C47" s="37"/>
      <c r="D47" s="85"/>
      <c r="E47" s="38"/>
      <c r="F47" s="38"/>
      <c r="G47" s="39"/>
    </row>
    <row r="48" spans="1:10" ht="15.95" customHeight="1" x14ac:dyDescent="0.25">
      <c r="A48" s="320"/>
      <c r="B48" s="320"/>
      <c r="C48" s="320"/>
      <c r="D48" s="320"/>
      <c r="E48" s="320"/>
      <c r="F48" s="320"/>
      <c r="G48" s="320"/>
      <c r="H48" s="164"/>
    </row>
    <row r="49" spans="1:8" ht="15.95" customHeight="1" x14ac:dyDescent="0.25">
      <c r="A49" s="291" t="s">
        <v>28</v>
      </c>
      <c r="B49" s="291"/>
      <c r="C49" s="291"/>
      <c r="D49" s="291"/>
      <c r="E49" s="51"/>
      <c r="F49" s="51"/>
      <c r="G49" s="52"/>
      <c r="H49" s="164"/>
    </row>
    <row r="50" spans="1:8" ht="15.95" customHeight="1" x14ac:dyDescent="0.25">
      <c r="A50" s="291"/>
      <c r="B50" s="291"/>
      <c r="C50" s="291"/>
      <c r="D50" s="291"/>
      <c r="E50" s="51"/>
      <c r="F50" s="51"/>
      <c r="G50" s="52"/>
      <c r="H50" s="164"/>
    </row>
    <row r="51" spans="1:8" ht="15.95" customHeight="1" x14ac:dyDescent="0.25">
      <c r="A51" s="85"/>
      <c r="B51" s="85"/>
      <c r="C51" s="88"/>
      <c r="D51" s="85"/>
      <c r="E51" s="51"/>
      <c r="F51" s="51"/>
      <c r="G51" s="52"/>
      <c r="H51" s="164"/>
    </row>
    <row r="52" spans="1:8" x14ac:dyDescent="0.25">
      <c r="A52" s="37"/>
      <c r="B52" s="51"/>
      <c r="C52" s="37"/>
      <c r="D52" s="85"/>
      <c r="E52" s="38"/>
      <c r="F52" s="38"/>
      <c r="G52" s="39"/>
    </row>
    <row r="53" spans="1:8" ht="15.75" customHeight="1" x14ac:dyDescent="0.25">
      <c r="A53" s="291" t="s">
        <v>192</v>
      </c>
      <c r="B53" s="291"/>
      <c r="C53" s="37"/>
      <c r="D53" s="38"/>
      <c r="E53" s="55" t="s">
        <v>25</v>
      </c>
      <c r="F53" s="38"/>
      <c r="G53" s="39"/>
    </row>
    <row r="54" spans="1:8" x14ac:dyDescent="0.25">
      <c r="A54" s="37"/>
      <c r="B54" s="51"/>
      <c r="C54" s="37"/>
      <c r="D54" s="38"/>
      <c r="E54" s="38"/>
      <c r="F54" s="37" t="s">
        <v>108</v>
      </c>
      <c r="G54" s="39"/>
    </row>
    <row r="55" spans="1:8" x14ac:dyDescent="0.25">
      <c r="B55" s="57"/>
    </row>
    <row r="56" spans="1:8" x14ac:dyDescent="0.25">
      <c r="B56" s="57"/>
      <c r="E56" s="55" t="s">
        <v>26</v>
      </c>
    </row>
    <row r="57" spans="1:8" x14ac:dyDescent="0.25">
      <c r="B57" s="57"/>
      <c r="F57" s="37" t="s">
        <v>27</v>
      </c>
    </row>
    <row r="58" spans="1:8" x14ac:dyDescent="0.25">
      <c r="B58" s="57"/>
    </row>
    <row r="59" spans="1:8" x14ac:dyDescent="0.25">
      <c r="B59" s="57"/>
    </row>
  </sheetData>
  <mergeCells count="19">
    <mergeCell ref="A1:G2"/>
    <mergeCell ref="A4:A5"/>
    <mergeCell ref="B4:B5"/>
    <mergeCell ref="C4:C5"/>
    <mergeCell ref="D4:D5"/>
    <mergeCell ref="E4:E5"/>
    <mergeCell ref="F4:F5"/>
    <mergeCell ref="G4:G5"/>
    <mergeCell ref="C17:C18"/>
    <mergeCell ref="A53:B53"/>
    <mergeCell ref="H4:H5"/>
    <mergeCell ref="A48:G48"/>
    <mergeCell ref="A49:D50"/>
    <mergeCell ref="A45:F45"/>
    <mergeCell ref="A46:F46"/>
    <mergeCell ref="B6:F6"/>
    <mergeCell ref="B17:B18"/>
    <mergeCell ref="B15:B16"/>
    <mergeCell ref="C15:C16"/>
  </mergeCells>
  <printOptions horizontalCentered="1"/>
  <pageMargins left="0" right="0" top="0.55118110236220474" bottom="0.35433070866141736" header="0.11811023622047245" footer="0.11811023622047245"/>
  <pageSetup paperSize="9" scale="70" orientation="landscape" r:id="rId1"/>
  <headerFooter>
    <oddFooter>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I59"/>
  <sheetViews>
    <sheetView topLeftCell="A22" workbookViewId="0">
      <selection sqref="A1:H49"/>
    </sheetView>
  </sheetViews>
  <sheetFormatPr defaultColWidth="9.140625" defaultRowHeight="15.75" x14ac:dyDescent="0.25"/>
  <cols>
    <col min="1" max="1" width="9.140625" style="13"/>
    <col min="2" max="2" width="50.7109375" style="1" customWidth="1"/>
    <col min="3" max="3" width="13.140625" style="1" customWidth="1"/>
    <col min="4" max="4" width="49.28515625" style="1" customWidth="1"/>
    <col min="5" max="6" width="26.7109375" style="1" customWidth="1"/>
    <col min="7" max="7" width="15.42578125" style="23" customWidth="1"/>
    <col min="8" max="8" width="14" style="165" customWidth="1"/>
    <col min="9" max="10" width="9.140625" style="1" customWidth="1"/>
    <col min="11" max="16384" width="9.140625" style="1"/>
  </cols>
  <sheetData>
    <row r="1" spans="1:8" x14ac:dyDescent="0.25">
      <c r="A1" s="327" t="s">
        <v>160</v>
      </c>
      <c r="B1" s="327"/>
      <c r="C1" s="327"/>
      <c r="D1" s="327"/>
      <c r="E1" s="327"/>
      <c r="F1" s="327"/>
      <c r="G1" s="327"/>
    </row>
    <row r="2" spans="1:8" x14ac:dyDescent="0.25">
      <c r="A2" s="327"/>
      <c r="B2" s="327"/>
      <c r="C2" s="327"/>
      <c r="D2" s="327"/>
      <c r="E2" s="327"/>
      <c r="F2" s="327"/>
      <c r="G2" s="327"/>
    </row>
    <row r="3" spans="1:8" ht="16.5" thickBot="1" x14ac:dyDescent="0.3">
      <c r="A3" s="9"/>
      <c r="B3" s="3"/>
      <c r="C3" s="3"/>
      <c r="D3" s="3"/>
      <c r="E3" s="3"/>
      <c r="F3" s="3"/>
      <c r="G3" s="22"/>
    </row>
    <row r="4" spans="1:8" ht="15.75" customHeight="1" x14ac:dyDescent="0.25">
      <c r="A4" s="341" t="s">
        <v>0</v>
      </c>
      <c r="B4" s="343" t="s">
        <v>1</v>
      </c>
      <c r="C4" s="343" t="s">
        <v>2</v>
      </c>
      <c r="D4" s="343" t="s">
        <v>6</v>
      </c>
      <c r="E4" s="343" t="s">
        <v>64</v>
      </c>
      <c r="F4" s="343" t="s">
        <v>3</v>
      </c>
      <c r="G4" s="343" t="s">
        <v>165</v>
      </c>
      <c r="H4" s="316" t="s">
        <v>166</v>
      </c>
    </row>
    <row r="5" spans="1:8" ht="43.5" customHeight="1" x14ac:dyDescent="0.25">
      <c r="A5" s="354"/>
      <c r="B5" s="355"/>
      <c r="C5" s="355"/>
      <c r="D5" s="355"/>
      <c r="E5" s="355"/>
      <c r="F5" s="355"/>
      <c r="G5" s="355"/>
      <c r="H5" s="353"/>
    </row>
    <row r="6" spans="1:8" ht="27" customHeight="1" x14ac:dyDescent="0.25">
      <c r="A6" s="10"/>
      <c r="B6" s="350" t="s">
        <v>85</v>
      </c>
      <c r="C6" s="351"/>
      <c r="D6" s="351"/>
      <c r="E6" s="351"/>
      <c r="F6" s="352"/>
      <c r="G6" s="68"/>
      <c r="H6" s="255"/>
    </row>
    <row r="7" spans="1:8" s="11" customFormat="1" x14ac:dyDescent="0.25">
      <c r="A7" s="76">
        <v>1</v>
      </c>
      <c r="B7" s="19" t="s">
        <v>29</v>
      </c>
      <c r="C7" s="20"/>
      <c r="D7" s="21"/>
      <c r="E7" s="20"/>
      <c r="F7" s="20"/>
      <c r="G7" s="24">
        <f>SUM(G8:G23)</f>
        <v>381.39324736812506</v>
      </c>
      <c r="H7" s="256">
        <v>288.36862099466725</v>
      </c>
    </row>
    <row r="8" spans="1:8" s="11" customFormat="1" ht="31.5" x14ac:dyDescent="0.25">
      <c r="A8" s="27">
        <v>1.1000000000000001</v>
      </c>
      <c r="B8" s="15" t="s">
        <v>13</v>
      </c>
      <c r="C8" s="28" t="s">
        <v>98</v>
      </c>
      <c r="D8" s="17" t="s">
        <v>14</v>
      </c>
      <c r="E8" s="16" t="s">
        <v>4</v>
      </c>
      <c r="F8" s="16" t="s">
        <v>8</v>
      </c>
      <c r="G8" s="25"/>
      <c r="H8" s="257"/>
    </row>
    <row r="9" spans="1:8" s="11" customFormat="1" x14ac:dyDescent="0.25">
      <c r="A9" s="27">
        <v>1.2</v>
      </c>
      <c r="B9" s="15" t="s">
        <v>17</v>
      </c>
      <c r="C9" s="28" t="s">
        <v>98</v>
      </c>
      <c r="D9" s="17" t="s">
        <v>59</v>
      </c>
      <c r="E9" s="16" t="s">
        <v>4</v>
      </c>
      <c r="F9" s="16" t="s">
        <v>5</v>
      </c>
      <c r="G9" s="238">
        <f>'ПИП 2026 ОБЩ.ОМУРТАГ'!G10+'ПИП 2026 ОБЩ.ТЪРГОВИЩЕ'!G10+'ПИП 2026 ДЪРЖАВНА'!G10</f>
        <v>7</v>
      </c>
      <c r="H9" s="257"/>
    </row>
    <row r="10" spans="1:8" s="11" customFormat="1" ht="31.5" x14ac:dyDescent="0.25">
      <c r="A10" s="27">
        <v>1.3</v>
      </c>
      <c r="B10" s="15" t="s">
        <v>30</v>
      </c>
      <c r="C10" s="28" t="s">
        <v>98</v>
      </c>
      <c r="D10" s="17" t="s">
        <v>52</v>
      </c>
      <c r="E10" s="16" t="s">
        <v>4</v>
      </c>
      <c r="F10" s="16" t="s">
        <v>53</v>
      </c>
      <c r="G10" s="238">
        <f>'ПИП 2026 ОБЩ.ОПАКА'!G11+'ПИП 2026 ОБЩ.ОПАКА'!G12+'ПИП 2026 ОБЩ.ПОПОВО'!G12+'ПИП 2026 ОБЩ.АНТОНОВО'!G11+'ПИП 2026 ОБЩ.ОМУРТАГ'!G12+'ПИП 2026 ОБЩ.ТЪРГОВИЩЕ'!G12+'ПИП 2026 ОБЩ.ТЪРГОВИЩЕ'!G13+'ПИП 2026 ДЪРЖАВНА'!G11</f>
        <v>82.891655921015627</v>
      </c>
      <c r="H10" s="257"/>
    </row>
    <row r="11" spans="1:8" s="35" customFormat="1" x14ac:dyDescent="0.25">
      <c r="A11" s="45">
        <v>1.4</v>
      </c>
      <c r="B11" s="31" t="s">
        <v>15</v>
      </c>
      <c r="C11" s="28" t="s">
        <v>98</v>
      </c>
      <c r="D11" s="33" t="s">
        <v>136</v>
      </c>
      <c r="E11" s="32" t="s">
        <v>4</v>
      </c>
      <c r="F11" s="32" t="s">
        <v>8</v>
      </c>
      <c r="G11" s="238">
        <v>4</v>
      </c>
      <c r="H11" s="257"/>
    </row>
    <row r="12" spans="1:8" s="11" customFormat="1" ht="31.5" x14ac:dyDescent="0.25">
      <c r="A12" s="27">
        <v>1.5</v>
      </c>
      <c r="B12" s="15" t="s">
        <v>32</v>
      </c>
      <c r="C12" s="28" t="s">
        <v>98</v>
      </c>
      <c r="D12" s="17" t="s">
        <v>65</v>
      </c>
      <c r="E12" s="16" t="s">
        <v>4</v>
      </c>
      <c r="F12" s="16" t="s">
        <v>66</v>
      </c>
      <c r="G12" s="25"/>
      <c r="H12" s="257"/>
    </row>
    <row r="13" spans="1:8" s="11" customFormat="1" ht="31.5" x14ac:dyDescent="0.25">
      <c r="A13" s="27">
        <v>1.6</v>
      </c>
      <c r="B13" s="15" t="s">
        <v>16</v>
      </c>
      <c r="C13" s="28" t="s">
        <v>98</v>
      </c>
      <c r="D13" s="17" t="s">
        <v>65</v>
      </c>
      <c r="E13" s="28" t="s">
        <v>31</v>
      </c>
      <c r="F13" s="16" t="s">
        <v>55</v>
      </c>
      <c r="G13" s="238">
        <f>'ПИП 2026 ОБЩ.ОПАКА'!G16+'ПИП 2026 ОБЩ.АНТОНОВО'!G16+'ПИП 2026 ОБЩ.АНТОНОВО'!G17+'ПИП 2026 ОБЩ.АНТОНОВО'!G18+'ПИП 2026 ОБЩ.АНТОНОВО'!G19+'ПИП 2026 ОБЩ.ТЪРГОВИЩЕ'!G18+'ПИП 2026 ОБЩ.ТЪРГОВИЩЕ'!G19+'ПИП 2026 ДЪРЖАВНА'!G15+'ПИП 2026 ДЪРЖАВНА'!G16</f>
        <v>60.521952316919162</v>
      </c>
      <c r="H13" s="257"/>
    </row>
    <row r="14" spans="1:8" s="11" customFormat="1" ht="31.5" x14ac:dyDescent="0.25">
      <c r="A14" s="27">
        <v>1.7</v>
      </c>
      <c r="B14" s="15" t="s">
        <v>33</v>
      </c>
      <c r="C14" s="28" t="s">
        <v>98</v>
      </c>
      <c r="D14" s="17" t="s">
        <v>54</v>
      </c>
      <c r="E14" s="16" t="s">
        <v>4</v>
      </c>
      <c r="F14" s="16" t="s">
        <v>55</v>
      </c>
      <c r="G14" s="238">
        <f>'ПИП 2026 ОБЩ.ОПАКА'!G18+'ПИП 2026 ОБЩ.ПОПОВО'!G17+'ПИП 2026 ОБЩ.АНТОНОВО'!G21+'ПИП 2026 ОБЩ.АНТОНОВО'!G22+'ПИП 2026 ОБЩ.ОМУРТАГ'!G17+'ПИП 2026 ОБЩ.ОМУРТАГ'!G18+'ПИП 2026 ОБЩ.ТЪРГОВИЩЕ'!G21</f>
        <v>111.40206827791782</v>
      </c>
      <c r="H14" s="257"/>
    </row>
    <row r="15" spans="1:8" s="11" customFormat="1" x14ac:dyDescent="0.25">
      <c r="A15" s="27">
        <v>1.8</v>
      </c>
      <c r="B15" s="15" t="s">
        <v>18</v>
      </c>
      <c r="C15" s="28" t="s">
        <v>98</v>
      </c>
      <c r="D15" s="17" t="s">
        <v>19</v>
      </c>
      <c r="E15" s="16" t="s">
        <v>7</v>
      </c>
      <c r="F15" s="16" t="s">
        <v>66</v>
      </c>
      <c r="G15" s="238">
        <f>'ПИП 2026 ОБЩ.ОПАКА'!G20+'ПИП 2026 ОБЩ.ОПАКА'!G21+'ПИП 2026 ОБЩ.ПОПОВО'!G19+'ПИП 2026 ОБЩ.ПОПОВО'!G20+'ПИП 2026 ОБЩ.АНТОНОВО'!G24+'ПИП 2026 ОБЩ.АНТОНОВО'!G25+'ПИП 2026 ОБЩ.ОМУРТАГ'!G20+'ПИП 2026 ОБЩ.ОМУРТАГ'!G21+'ПИП 2026 ОБЩ.ОМУРТАГ'!G22+'ПИП 2026 ОБЩ.ТЪРГОВИЩЕ'!G23+'ПИП 2026 ОБЩ.ТЪРГОВИЩЕ'!G24</f>
        <v>88.59757085227244</v>
      </c>
      <c r="H15" s="257"/>
    </row>
    <row r="16" spans="1:8" s="11" customFormat="1" ht="47.25" x14ac:dyDescent="0.25">
      <c r="A16" s="27">
        <v>1.9</v>
      </c>
      <c r="B16" s="15" t="s">
        <v>9</v>
      </c>
      <c r="C16" s="28" t="s">
        <v>98</v>
      </c>
      <c r="D16" s="17" t="s">
        <v>56</v>
      </c>
      <c r="E16" s="16" t="s">
        <v>7</v>
      </c>
      <c r="F16" s="16" t="s">
        <v>8</v>
      </c>
      <c r="G16" s="238">
        <f>'ПИП 2026 ОБЩ.ПОПОВО'!G22+'ПИП 2026 ОБЩ.ПОПОВО'!G23+'ПИП 2026 ОБЩ.АНТОНОВО'!G27+'ПИП 2026 ОБЩ.АНТОНОВО'!G28+'ПИП 2026 ОБЩ.ТЪРГОВИЩЕ'!G26</f>
        <v>19.98</v>
      </c>
      <c r="H16" s="257"/>
    </row>
    <row r="17" spans="1:9" s="11" customFormat="1" ht="47.25" x14ac:dyDescent="0.25">
      <c r="A17" s="78">
        <v>1.1000000000000001</v>
      </c>
      <c r="B17" s="15" t="s">
        <v>20</v>
      </c>
      <c r="C17" s="28" t="s">
        <v>98</v>
      </c>
      <c r="D17" s="17" t="s">
        <v>57</v>
      </c>
      <c r="E17" s="16" t="s">
        <v>4</v>
      </c>
      <c r="F17" s="16" t="s">
        <v>53</v>
      </c>
      <c r="G17" s="25"/>
      <c r="H17" s="257"/>
    </row>
    <row r="18" spans="1:9" s="11" customFormat="1" ht="47.25" x14ac:dyDescent="0.25">
      <c r="A18" s="27">
        <v>1.1100000000000001</v>
      </c>
      <c r="B18" s="15" t="s">
        <v>10</v>
      </c>
      <c r="C18" s="28" t="s">
        <v>98</v>
      </c>
      <c r="D18" s="17" t="s">
        <v>58</v>
      </c>
      <c r="E18" s="16" t="s">
        <v>4</v>
      </c>
      <c r="F18" s="16" t="s">
        <v>53</v>
      </c>
      <c r="G18" s="25"/>
      <c r="H18" s="257"/>
    </row>
    <row r="19" spans="1:9" s="11" customFormat="1" ht="31.5" x14ac:dyDescent="0.25">
      <c r="A19" s="27">
        <v>1.1200000000000001</v>
      </c>
      <c r="B19" s="15" t="s">
        <v>11</v>
      </c>
      <c r="C19" s="28" t="s">
        <v>98</v>
      </c>
      <c r="D19" s="17" t="s">
        <v>60</v>
      </c>
      <c r="E19" s="16" t="s">
        <v>7</v>
      </c>
      <c r="F19" s="16" t="s">
        <v>5</v>
      </c>
      <c r="G19" s="238">
        <v>2</v>
      </c>
      <c r="H19" s="257"/>
    </row>
    <row r="20" spans="1:9" s="11" customFormat="1" ht="31.5" x14ac:dyDescent="0.25">
      <c r="A20" s="27">
        <v>1.1299999999999999</v>
      </c>
      <c r="B20" s="15" t="s">
        <v>34</v>
      </c>
      <c r="C20" s="28" t="s">
        <v>98</v>
      </c>
      <c r="D20" s="17" t="s">
        <v>61</v>
      </c>
      <c r="E20" s="16"/>
      <c r="F20" s="16"/>
      <c r="G20" s="25"/>
      <c r="H20" s="257"/>
    </row>
    <row r="21" spans="1:9" s="11" customFormat="1" x14ac:dyDescent="0.25">
      <c r="A21" s="27">
        <v>1.1399999999999999</v>
      </c>
      <c r="B21" s="15" t="s">
        <v>12</v>
      </c>
      <c r="C21" s="28" t="s">
        <v>98</v>
      </c>
      <c r="D21" s="17" t="s">
        <v>62</v>
      </c>
      <c r="E21" s="16" t="s">
        <v>4</v>
      </c>
      <c r="F21" s="16" t="s">
        <v>5</v>
      </c>
      <c r="G21" s="238">
        <v>5</v>
      </c>
      <c r="H21" s="257"/>
    </row>
    <row r="22" spans="1:9" s="11" customFormat="1" ht="31.5" x14ac:dyDescent="0.25">
      <c r="A22" s="87">
        <v>1.1499999999999999</v>
      </c>
      <c r="B22" s="91" t="s">
        <v>101</v>
      </c>
      <c r="C22" s="28" t="s">
        <v>98</v>
      </c>
      <c r="D22" s="92" t="s">
        <v>116</v>
      </c>
      <c r="E22" s="16" t="s">
        <v>4</v>
      </c>
      <c r="F22" s="16" t="s">
        <v>5</v>
      </c>
      <c r="G22" s="25"/>
      <c r="H22" s="258"/>
      <c r="I22" s="29"/>
    </row>
    <row r="23" spans="1:9" s="11" customFormat="1" x14ac:dyDescent="0.25">
      <c r="A23" s="27"/>
      <c r="B23" s="15"/>
      <c r="C23" s="16"/>
      <c r="D23" s="17"/>
      <c r="E23" s="16"/>
      <c r="F23" s="16"/>
      <c r="G23" s="25"/>
      <c r="H23" s="257"/>
    </row>
    <row r="24" spans="1:9" s="11" customFormat="1" x14ac:dyDescent="0.25">
      <c r="A24" s="76">
        <v>2</v>
      </c>
      <c r="B24" s="19" t="s">
        <v>38</v>
      </c>
      <c r="C24" s="20"/>
      <c r="D24" s="21"/>
      <c r="E24" s="20"/>
      <c r="F24" s="20"/>
      <c r="G24" s="24">
        <f>SUM(G25:G30)</f>
        <v>39</v>
      </c>
      <c r="H24" s="256">
        <v>83.34057663498362</v>
      </c>
    </row>
    <row r="25" spans="1:9" s="11" customFormat="1" x14ac:dyDescent="0.25">
      <c r="A25" s="27">
        <v>2.1</v>
      </c>
      <c r="B25" s="15" t="s">
        <v>39</v>
      </c>
      <c r="C25" s="28" t="s">
        <v>98</v>
      </c>
      <c r="D25" s="17" t="s">
        <v>40</v>
      </c>
      <c r="E25" s="16" t="s">
        <v>4</v>
      </c>
      <c r="F25" s="16" t="s">
        <v>55</v>
      </c>
      <c r="G25" s="25"/>
      <c r="H25" s="259"/>
    </row>
    <row r="26" spans="1:9" s="11" customFormat="1" ht="31.5" x14ac:dyDescent="0.25">
      <c r="A26" s="27">
        <v>2.2000000000000002</v>
      </c>
      <c r="B26" s="15" t="s">
        <v>21</v>
      </c>
      <c r="C26" s="28" t="s">
        <v>98</v>
      </c>
      <c r="D26" s="17" t="s">
        <v>41</v>
      </c>
      <c r="E26" s="16" t="s">
        <v>4</v>
      </c>
      <c r="F26" s="16" t="s">
        <v>55</v>
      </c>
      <c r="G26" s="25"/>
      <c r="H26" s="259"/>
    </row>
    <row r="27" spans="1:9" s="11" customFormat="1" ht="31.5" x14ac:dyDescent="0.25">
      <c r="A27" s="27">
        <v>2.2999999999999998</v>
      </c>
      <c r="B27" s="15" t="s">
        <v>42</v>
      </c>
      <c r="C27" s="28" t="s">
        <v>98</v>
      </c>
      <c r="D27" s="17" t="s">
        <v>43</v>
      </c>
      <c r="E27" s="16" t="s">
        <v>4</v>
      </c>
      <c r="F27" s="16" t="s">
        <v>55</v>
      </c>
      <c r="G27" s="25"/>
      <c r="H27" s="259"/>
    </row>
    <row r="28" spans="1:9" s="11" customFormat="1" x14ac:dyDescent="0.25">
      <c r="A28" s="27">
        <v>2.4</v>
      </c>
      <c r="B28" s="15" t="s">
        <v>22</v>
      </c>
      <c r="C28" s="28" t="s">
        <v>98</v>
      </c>
      <c r="D28" s="17" t="s">
        <v>19</v>
      </c>
      <c r="E28" s="16" t="s">
        <v>7</v>
      </c>
      <c r="F28" s="28" t="s">
        <v>53</v>
      </c>
      <c r="G28" s="238">
        <v>39</v>
      </c>
      <c r="H28" s="259"/>
    </row>
    <row r="29" spans="1:9" s="11" customFormat="1" x14ac:dyDescent="0.25">
      <c r="A29" s="27">
        <v>2.5</v>
      </c>
      <c r="B29" s="15" t="s">
        <v>44</v>
      </c>
      <c r="C29" s="28" t="s">
        <v>98</v>
      </c>
      <c r="D29" s="17" t="s">
        <v>36</v>
      </c>
      <c r="E29" s="16" t="s">
        <v>4</v>
      </c>
      <c r="F29" s="16" t="s">
        <v>5</v>
      </c>
      <c r="G29" s="25"/>
      <c r="H29" s="259"/>
    </row>
    <row r="30" spans="1:9" s="11" customFormat="1" ht="31.5" x14ac:dyDescent="0.25">
      <c r="A30" s="27">
        <v>2.6</v>
      </c>
      <c r="B30" s="15" t="s">
        <v>45</v>
      </c>
      <c r="C30" s="28" t="s">
        <v>98</v>
      </c>
      <c r="D30" s="17" t="s">
        <v>35</v>
      </c>
      <c r="E30" s="16" t="s">
        <v>7</v>
      </c>
      <c r="F30" s="16"/>
      <c r="G30" s="25"/>
      <c r="H30" s="259"/>
    </row>
    <row r="31" spans="1:9" s="11" customFormat="1" x14ac:dyDescent="0.25">
      <c r="A31" s="27"/>
      <c r="B31" s="15"/>
      <c r="C31" s="16"/>
      <c r="D31" s="17"/>
      <c r="E31" s="16"/>
      <c r="F31" s="16"/>
      <c r="G31" s="25"/>
      <c r="H31" s="257"/>
    </row>
    <row r="32" spans="1:9" s="11" customFormat="1" x14ac:dyDescent="0.25">
      <c r="A32" s="76">
        <v>3</v>
      </c>
      <c r="B32" s="19" t="s">
        <v>46</v>
      </c>
      <c r="C32" s="20"/>
      <c r="D32" s="21"/>
      <c r="E32" s="20"/>
      <c r="F32" s="20"/>
      <c r="G32" s="24">
        <f>SUM(G33:G36)</f>
        <v>264</v>
      </c>
      <c r="H32" s="256">
        <v>40.392058614501259</v>
      </c>
    </row>
    <row r="33" spans="1:8" s="11" customFormat="1" x14ac:dyDescent="0.25">
      <c r="A33" s="27">
        <v>3.1</v>
      </c>
      <c r="B33" s="15" t="s">
        <v>47</v>
      </c>
      <c r="C33" s="28" t="s">
        <v>98</v>
      </c>
      <c r="D33" s="17" t="s">
        <v>48</v>
      </c>
      <c r="E33" s="16" t="s">
        <v>4</v>
      </c>
      <c r="F33" s="16" t="s">
        <v>55</v>
      </c>
      <c r="G33" s="238">
        <v>244</v>
      </c>
      <c r="H33" s="259"/>
    </row>
    <row r="34" spans="1:8" s="11" customFormat="1" x14ac:dyDescent="0.25">
      <c r="A34" s="27">
        <v>3.2</v>
      </c>
      <c r="B34" s="15" t="s">
        <v>49</v>
      </c>
      <c r="C34" s="28" t="s">
        <v>98</v>
      </c>
      <c r="D34" s="17" t="s">
        <v>37</v>
      </c>
      <c r="E34" s="16" t="s">
        <v>4</v>
      </c>
      <c r="F34" s="16" t="s">
        <v>5</v>
      </c>
      <c r="G34" s="25"/>
      <c r="H34" s="259"/>
    </row>
    <row r="35" spans="1:8" s="11" customFormat="1" x14ac:dyDescent="0.25">
      <c r="A35" s="27">
        <v>3.3</v>
      </c>
      <c r="B35" s="15" t="s">
        <v>23</v>
      </c>
      <c r="C35" s="28" t="s">
        <v>98</v>
      </c>
      <c r="D35" s="17" t="s">
        <v>62</v>
      </c>
      <c r="E35" s="16" t="s">
        <v>4</v>
      </c>
      <c r="F35" s="16" t="s">
        <v>5</v>
      </c>
      <c r="G35" s="238">
        <v>20</v>
      </c>
      <c r="H35" s="257"/>
    </row>
    <row r="36" spans="1:8" s="11" customFormat="1" x14ac:dyDescent="0.25">
      <c r="A36" s="27"/>
      <c r="B36" s="15"/>
      <c r="C36" s="16"/>
      <c r="D36" s="17"/>
      <c r="E36" s="16"/>
      <c r="F36" s="16"/>
      <c r="G36" s="25"/>
      <c r="H36" s="257"/>
    </row>
    <row r="37" spans="1:8" s="11" customFormat="1" hidden="1" x14ac:dyDescent="0.25">
      <c r="A37" s="26"/>
      <c r="B37" s="19" t="s">
        <v>50</v>
      </c>
      <c r="C37" s="20"/>
      <c r="D37" s="21"/>
      <c r="E37" s="20"/>
      <c r="F37" s="20"/>
      <c r="G37" s="24"/>
      <c r="H37" s="256"/>
    </row>
    <row r="38" spans="1:8" s="11" customFormat="1" ht="47.25" hidden="1" x14ac:dyDescent="0.25">
      <c r="A38" s="27"/>
      <c r="B38" s="15" t="s">
        <v>51</v>
      </c>
      <c r="C38" s="16"/>
      <c r="D38" s="17" t="s">
        <v>63</v>
      </c>
      <c r="E38" s="16"/>
      <c r="F38" s="16"/>
      <c r="G38" s="25"/>
      <c r="H38" s="257"/>
    </row>
    <row r="39" spans="1:8" x14ac:dyDescent="0.25">
      <c r="A39" s="348" t="s">
        <v>86</v>
      </c>
      <c r="B39" s="349"/>
      <c r="C39" s="349"/>
      <c r="D39" s="349"/>
      <c r="E39" s="349"/>
      <c r="F39" s="349"/>
      <c r="G39" s="69">
        <f>G32+G24+G7</f>
        <v>684.393247368125</v>
      </c>
      <c r="H39" s="260">
        <f>SUM(H7:H38)</f>
        <v>412.10125624415213</v>
      </c>
    </row>
    <row r="40" spans="1:8" ht="16.5" thickBot="1" x14ac:dyDescent="0.3">
      <c r="A40" s="331" t="s">
        <v>162</v>
      </c>
      <c r="B40" s="332"/>
      <c r="C40" s="332"/>
      <c r="D40" s="332"/>
      <c r="E40" s="332"/>
      <c r="F40" s="332"/>
      <c r="G40" s="94"/>
      <c r="H40" s="261"/>
    </row>
    <row r="41" spans="1:8" x14ac:dyDescent="0.25">
      <c r="A41" s="9"/>
      <c r="B41" s="4"/>
      <c r="C41" s="3"/>
      <c r="D41" s="8"/>
      <c r="E41" s="3"/>
      <c r="F41" s="3"/>
      <c r="G41" s="22"/>
    </row>
    <row r="42" spans="1:8" s="36" customFormat="1" ht="15.95" customHeight="1" x14ac:dyDescent="0.25">
      <c r="A42" s="291" t="s">
        <v>28</v>
      </c>
      <c r="B42" s="291"/>
      <c r="C42" s="291"/>
      <c r="D42" s="291"/>
      <c r="E42" s="51"/>
      <c r="F42" s="51"/>
      <c r="G42" s="52"/>
      <c r="H42" s="174"/>
    </row>
    <row r="43" spans="1:8" s="36" customFormat="1" ht="15.95" customHeight="1" x14ac:dyDescent="0.25">
      <c r="A43" s="291"/>
      <c r="B43" s="291"/>
      <c r="C43" s="291"/>
      <c r="D43" s="291"/>
      <c r="E43" s="51"/>
      <c r="F43" s="51"/>
      <c r="G43" s="128"/>
      <c r="H43" s="174"/>
    </row>
    <row r="44" spans="1:8" x14ac:dyDescent="0.25">
      <c r="A44" s="9"/>
      <c r="B44" s="4"/>
      <c r="C44" s="3"/>
      <c r="D44" s="8"/>
      <c r="E44" s="3"/>
      <c r="F44" s="3"/>
      <c r="G44" s="22"/>
    </row>
    <row r="45" spans="1:8" ht="15.75" customHeight="1" x14ac:dyDescent="0.25">
      <c r="A45" s="291" t="s">
        <v>192</v>
      </c>
      <c r="B45" s="291"/>
      <c r="C45" s="3"/>
      <c r="D45" s="3"/>
      <c r="E45" s="12" t="s">
        <v>25</v>
      </c>
      <c r="F45" s="3"/>
      <c r="G45" s="22"/>
    </row>
    <row r="46" spans="1:8" x14ac:dyDescent="0.25">
      <c r="A46" s="9"/>
      <c r="B46" s="4"/>
      <c r="C46" s="3"/>
      <c r="D46" s="3"/>
      <c r="E46" s="3"/>
      <c r="F46" s="37" t="s">
        <v>108</v>
      </c>
      <c r="G46" s="22"/>
    </row>
    <row r="47" spans="1:8" x14ac:dyDescent="0.25">
      <c r="B47" s="2"/>
    </row>
    <row r="48" spans="1:8" x14ac:dyDescent="0.25">
      <c r="B48" s="2"/>
      <c r="E48" s="12" t="s">
        <v>26</v>
      </c>
    </row>
    <row r="49" spans="2:7" x14ac:dyDescent="0.25">
      <c r="B49" s="2"/>
      <c r="F49" s="9" t="s">
        <v>27</v>
      </c>
    </row>
    <row r="50" spans="2:7" hidden="1" x14ac:dyDescent="0.25">
      <c r="B50" s="2"/>
    </row>
    <row r="51" spans="2:7" hidden="1" x14ac:dyDescent="0.25">
      <c r="B51" s="2"/>
      <c r="G51" s="23">
        <v>50</v>
      </c>
    </row>
    <row r="52" spans="2:7" hidden="1" x14ac:dyDescent="0.25">
      <c r="G52" s="23">
        <v>264</v>
      </c>
    </row>
    <row r="53" spans="2:7" hidden="1" x14ac:dyDescent="0.25">
      <c r="G53" s="23">
        <v>116</v>
      </c>
    </row>
    <row r="54" spans="2:7" hidden="1" x14ac:dyDescent="0.25">
      <c r="G54" s="23">
        <v>95</v>
      </c>
    </row>
    <row r="55" spans="2:7" hidden="1" x14ac:dyDescent="0.25">
      <c r="G55" s="23">
        <v>133</v>
      </c>
    </row>
    <row r="56" spans="2:7" hidden="1" x14ac:dyDescent="0.25">
      <c r="G56" s="23">
        <v>77</v>
      </c>
    </row>
    <row r="57" spans="2:7" hidden="1" x14ac:dyDescent="0.25">
      <c r="G57" s="23">
        <f>SUM(G51:G56)</f>
        <v>735</v>
      </c>
    </row>
    <row r="58" spans="2:7" hidden="1" x14ac:dyDescent="0.25"/>
    <row r="59" spans="2:7" hidden="1" x14ac:dyDescent="0.25"/>
  </sheetData>
  <mergeCells count="14">
    <mergeCell ref="H4:H5"/>
    <mergeCell ref="A1:G2"/>
    <mergeCell ref="A4:A5"/>
    <mergeCell ref="B4:B5"/>
    <mergeCell ref="C4:C5"/>
    <mergeCell ref="D4:D5"/>
    <mergeCell ref="E4:E5"/>
    <mergeCell ref="F4:F5"/>
    <mergeCell ref="G4:G5"/>
    <mergeCell ref="A39:F39"/>
    <mergeCell ref="A40:F40"/>
    <mergeCell ref="A45:B45"/>
    <mergeCell ref="A42:D43"/>
    <mergeCell ref="B6:F6"/>
  </mergeCells>
  <printOptions horizontalCentered="1"/>
  <pageMargins left="0" right="0" top="0.55118110236220474" bottom="0.35433070866141736" header="0.11811023622047245" footer="0.11811023622047245"/>
  <pageSetup paperSize="9" scale="7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ПИП 2026 ДЪРЖАВНА</vt:lpstr>
      <vt:lpstr>ПИП 2026 ОБЩ.ТЪРГОВИЩЕ</vt:lpstr>
      <vt:lpstr>ПИП 2026 ОБЩ.ОМУРТАГ</vt:lpstr>
      <vt:lpstr>ПИП 2026 ОБЩ.АНТОНОВО</vt:lpstr>
      <vt:lpstr>ПИП 2026 ОБЩ.ПОПОВО</vt:lpstr>
      <vt:lpstr>ПИП 2026 ОБЩ.ОПАКА</vt:lpstr>
      <vt:lpstr>ПИП 2026 ОБОБЩЕНА</vt:lpstr>
      <vt:lpstr>'ПИП 2026 ДЪРЖАВНА'!Print_Titles</vt:lpstr>
      <vt:lpstr>'ПИП 2026 ОБОБЩЕНА'!Print_Titles</vt:lpstr>
      <vt:lpstr>'ПИП 2026 ОБЩ.АНТОНОВО'!Print_Titles</vt:lpstr>
      <vt:lpstr>'ПИП 2026 ОБЩ.ОМУРТАГ'!Print_Titles</vt:lpstr>
      <vt:lpstr>'ПИП 2026 ОБЩ.ОПАКА'!Print_Titles</vt:lpstr>
      <vt:lpstr>'ПИП 2026 ОБЩ.ПОПОВО'!Print_Titles</vt:lpstr>
      <vt:lpstr>'ПИП 2026 ОБЩ.ТЪРГОВИЩЕ'!Print_Titles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2026-03-27T12:47:16Z</dcterms:modified>
</cp:coreProperties>
</file>